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arlosNavarro/Google Drive/Metodologias/CinCo/Recursos/2 COnstruir/"/>
    </mc:Choice>
  </mc:AlternateContent>
  <xr:revisionPtr revIDLastSave="0" documentId="13_ncr:1_{AC568C3E-0FE2-A348-B868-E1E699F594A3}" xr6:coauthVersionLast="43" xr6:coauthVersionMax="43" xr10:uidLastSave="{00000000-0000-0000-0000-000000000000}"/>
  <bookViews>
    <workbookView xWindow="0" yWindow="460" windowWidth="29600" windowHeight="21140" tabRatio="500" xr2:uid="{00000000-000D-0000-FFFF-FFFF00000000}"/>
  </bookViews>
  <sheets>
    <sheet name="Intro" sheetId="7" r:id="rId1"/>
    <sheet name="COnocer" sheetId="14" r:id="rId2"/>
    <sheet name="COnstruir" sheetId="3" r:id="rId3"/>
    <sheet name="COnfirmar" sheetId="13" r:id="rId4"/>
    <sheet name="COvencer" sheetId="4" r:id="rId5"/>
    <sheet name="COncertar" sheetId="12" r:id="rId6"/>
    <sheet name="Score" sheetId="11" r:id="rId7"/>
    <sheet name="Lista" sheetId="2" state="hidden" r:id="rId8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4" l="1"/>
  <c r="J9" i="14"/>
  <c r="E11" i="14"/>
  <c r="J11" i="14"/>
  <c r="L15" i="14"/>
  <c r="L16" i="14"/>
  <c r="L17" i="14"/>
  <c r="L18" i="14"/>
  <c r="L19" i="14"/>
  <c r="L20" i="14"/>
  <c r="L21" i="14"/>
  <c r="L22" i="14"/>
  <c r="L23" i="14"/>
  <c r="L24" i="14"/>
  <c r="L26" i="14"/>
  <c r="L27" i="14"/>
  <c r="L28" i="14"/>
  <c r="L29" i="14"/>
  <c r="L30" i="14"/>
  <c r="L31" i="14"/>
  <c r="L32" i="14"/>
  <c r="L33" i="14"/>
  <c r="L34" i="14"/>
  <c r="L35" i="14"/>
  <c r="L37" i="14"/>
  <c r="L38" i="14"/>
  <c r="L39" i="14"/>
  <c r="L40" i="14"/>
  <c r="L41" i="14"/>
  <c r="L42" i="14"/>
  <c r="L43" i="14"/>
  <c r="L44" i="14"/>
  <c r="L45" i="14"/>
  <c r="L46" i="14"/>
  <c r="L48" i="14"/>
  <c r="E9" i="13"/>
  <c r="J9" i="13"/>
  <c r="E11" i="13"/>
  <c r="J11" i="13"/>
  <c r="L15" i="13"/>
  <c r="L16" i="13"/>
  <c r="L17" i="13"/>
  <c r="L18" i="13"/>
  <c r="L19" i="13"/>
  <c r="L20" i="13"/>
  <c r="L21" i="13"/>
  <c r="L23" i="13"/>
  <c r="L24" i="13"/>
  <c r="L25" i="13"/>
  <c r="L26" i="13"/>
  <c r="L27" i="13"/>
  <c r="L28" i="13"/>
  <c r="L29" i="13"/>
  <c r="L31" i="13"/>
  <c r="E9" i="12"/>
  <c r="J9" i="12"/>
  <c r="E11" i="12"/>
  <c r="J11" i="12"/>
  <c r="L15" i="12"/>
  <c r="L16" i="12"/>
  <c r="L17" i="12"/>
  <c r="L18" i="12"/>
  <c r="L20" i="12"/>
  <c r="L21" i="12"/>
  <c r="L22" i="12"/>
  <c r="L23" i="12"/>
  <c r="L25" i="12"/>
  <c r="E9" i="11"/>
  <c r="I9" i="11"/>
  <c r="E11" i="11"/>
  <c r="I11" i="11"/>
  <c r="F15" i="11"/>
  <c r="J15" i="11"/>
  <c r="F16" i="11"/>
  <c r="L15" i="3"/>
  <c r="L16" i="3"/>
  <c r="L17" i="3"/>
  <c r="L18" i="3"/>
  <c r="L19" i="3"/>
  <c r="L20" i="3"/>
  <c r="L24" i="3"/>
  <c r="L25" i="3"/>
  <c r="J16" i="11"/>
  <c r="F17" i="11"/>
  <c r="L15" i="4"/>
  <c r="L16" i="4"/>
  <c r="L17" i="4"/>
  <c r="L18" i="4"/>
  <c r="L20" i="4"/>
  <c r="L21" i="4"/>
  <c r="L22" i="4"/>
  <c r="L23" i="4"/>
  <c r="L24" i="4"/>
  <c r="L25" i="4"/>
  <c r="L26" i="4"/>
  <c r="L27" i="4"/>
  <c r="L28" i="4"/>
  <c r="L29" i="4"/>
  <c r="L31" i="4"/>
  <c r="J17" i="11"/>
  <c r="F18" i="11"/>
  <c r="J18" i="11"/>
  <c r="F19" i="11"/>
  <c r="J19" i="11"/>
  <c r="J21" i="11"/>
  <c r="E24" i="11"/>
  <c r="H24" i="11"/>
  <c r="I24" i="11"/>
  <c r="J24" i="11"/>
  <c r="E25" i="11"/>
  <c r="H25" i="11"/>
  <c r="I25" i="11"/>
  <c r="J25" i="11"/>
  <c r="E26" i="11"/>
  <c r="H26" i="11"/>
  <c r="I26" i="11"/>
  <c r="J26" i="11"/>
  <c r="E27" i="11"/>
  <c r="H27" i="11"/>
  <c r="I27" i="11"/>
  <c r="J27" i="11"/>
  <c r="E28" i="11"/>
  <c r="H28" i="11"/>
  <c r="I28" i="11"/>
  <c r="J28" i="11"/>
  <c r="E29" i="11"/>
  <c r="H29" i="11"/>
  <c r="I29" i="11"/>
  <c r="J29" i="11"/>
  <c r="E30" i="11"/>
  <c r="H30" i="11"/>
  <c r="I30" i="11"/>
  <c r="J30" i="11"/>
  <c r="E31" i="11"/>
  <c r="H31" i="11"/>
  <c r="I31" i="11"/>
  <c r="J31" i="11"/>
  <c r="E32" i="11"/>
  <c r="H32" i="11"/>
  <c r="I32" i="11"/>
  <c r="J32" i="11"/>
  <c r="E33" i="11"/>
  <c r="H33" i="11"/>
  <c r="I33" i="11"/>
  <c r="J33" i="11"/>
  <c r="L23" i="3"/>
  <c r="L22" i="3"/>
  <c r="L21" i="3"/>
  <c r="J11" i="4"/>
  <c r="E11" i="4"/>
  <c r="J9" i="4"/>
  <c r="E9" i="4"/>
  <c r="J11" i="3"/>
  <c r="E11" i="3"/>
  <c r="J9" i="3"/>
  <c r="E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Fernando Navarro Peña</author>
  </authors>
  <commentList>
    <comment ref="J6" authorId="0" shapeId="0" xr:uid="{00000000-0006-0000-0100-000001000000}">
      <text>
        <r>
          <rPr>
            <b/>
            <sz val="9"/>
            <color rgb="FF000000"/>
            <rFont val="Calibri"/>
            <family val="2"/>
            <charset val="136"/>
          </rPr>
          <t>Este peso relativo puede ser modificado. Verifique que la suma de todos los pesos relativos de las fases del proceso suman 100%.</t>
        </r>
        <r>
          <rPr>
            <sz val="9"/>
            <color rgb="FF000000"/>
            <rFont val="Calibri"/>
            <family val="2"/>
            <charset val="136"/>
          </rPr>
          <t xml:space="preserve">
</t>
        </r>
      </text>
    </comment>
    <comment ref="E14" authorId="0" shapeId="0" xr:uid="{00000000-0006-0000-0100-000002000000}">
      <text>
        <r>
          <rPr>
            <b/>
            <sz val="10"/>
            <color rgb="FF000000"/>
            <rFont val="Calibri"/>
            <family val="2"/>
          </rPr>
          <t>En esta columna usted debe ingresar cada uno de los criterios de evaluación de las oportunidades de negocio que desea que la fuerza de ventas considere en esta fase.</t>
        </r>
        <r>
          <rPr>
            <sz val="9"/>
            <color rgb="FF000000"/>
            <rFont val="Calibri"/>
            <family val="2"/>
            <charset val="136"/>
          </rPr>
          <t xml:space="preserve">
</t>
        </r>
      </text>
    </comment>
    <comment ref="F14" authorId="0" shapeId="0" xr:uid="{00000000-0006-0000-0100-000003000000}">
      <text>
        <r>
          <rPr>
            <b/>
            <sz val="10"/>
            <color rgb="FF000000"/>
            <rFont val="Calibri"/>
            <family val="2"/>
          </rPr>
          <t>En esta columna especifique el peso relativo de cada uno de los criterios de evaluación de las oportunidades de negocio.</t>
        </r>
        <r>
          <rPr>
            <sz val="9"/>
            <color rgb="FF000000"/>
            <rFont val="Calibri"/>
            <family val="2"/>
            <charset val="136"/>
          </rPr>
          <t xml:space="preserve">
</t>
        </r>
      </text>
    </comment>
    <comment ref="G14" authorId="0" shapeId="0" xr:uid="{00000000-0006-0000-0100-000004000000}">
      <text>
        <r>
          <rPr>
            <b/>
            <sz val="10"/>
            <color rgb="FF000000"/>
            <rFont val="Calibri"/>
            <family val="2"/>
          </rPr>
          <t>Ingrese aquí el contenido de cada una de las preguntas asociadas a los criterios de evaluación de las oportunidades de negocio.</t>
        </r>
        <r>
          <rPr>
            <sz val="9"/>
            <color rgb="FF000000"/>
            <rFont val="Calibri"/>
            <family val="2"/>
            <charset val="136"/>
          </rPr>
          <t xml:space="preserve">
</t>
        </r>
      </text>
    </comment>
    <comment ref="H14" authorId="0" shapeId="0" xr:uid="{00000000-0006-0000-0100-000005000000}">
      <text>
        <r>
          <rPr>
            <b/>
            <sz val="10"/>
            <color rgb="FF000000"/>
            <rFont val="Calibri"/>
            <family val="2"/>
          </rPr>
          <t>Debe colocar en esta columna el peso relativo de cada una de las preguntas de evaluación de los criterios.</t>
        </r>
      </text>
    </comment>
    <comment ref="I14" authorId="0" shapeId="0" xr:uid="{00000000-0006-0000-0100-000006000000}">
      <text>
        <r>
          <rPr>
            <b/>
            <sz val="10"/>
            <color rgb="FF000000"/>
            <rFont val="Calibri"/>
            <family val="2"/>
          </rPr>
          <t>Ingrese el contenido de las posibles respuestas que cada una de las preguntas podría tener al ser evaluadas por la fuerza de ventas.</t>
        </r>
        <r>
          <rPr>
            <sz val="9"/>
            <color rgb="FF000000"/>
            <rFont val="Calibri"/>
            <family val="2"/>
            <charset val="136"/>
          </rPr>
          <t xml:space="preserve">
</t>
        </r>
      </text>
    </comment>
    <comment ref="K14" authorId="0" shapeId="0" xr:uid="{00000000-0006-0000-0100-000007000000}">
      <text>
        <r>
          <rPr>
            <sz val="10"/>
            <color rgb="FF000000"/>
            <rFont val="Calibri"/>
            <family val="2"/>
          </rPr>
          <t>Seleccione el valor de la lista que se despliega en este campo para calificar la respuesta a la pregunta correspondiente. Solamente debe seleccionar una respuesta por pregunta.</t>
        </r>
        <r>
          <rPr>
            <sz val="9"/>
            <color rgb="FF000000"/>
            <rFont val="Calibri"/>
            <family val="2"/>
            <charset val="136"/>
          </rPr>
          <t xml:space="preserve">
</t>
        </r>
      </text>
    </comment>
    <comment ref="L14" authorId="0" shapeId="0" xr:uid="{00000000-0006-0000-0100-000008000000}">
      <text>
        <r>
          <rPr>
            <b/>
            <sz val="10"/>
            <color rgb="FF000000"/>
            <rFont val="Calibri"/>
            <family val="2"/>
          </rPr>
          <t>Este valor es calculado por la hoja con base en los parámetros suministrados.</t>
        </r>
        <r>
          <rPr>
            <sz val="9"/>
            <color rgb="FF000000"/>
            <rFont val="Calibri"/>
            <family val="2"/>
            <charset val="136"/>
          </rPr>
          <t xml:space="preserve">
</t>
        </r>
      </text>
    </comment>
    <comment ref="L48" authorId="0" shapeId="0" xr:uid="{00000000-0006-0000-0100-00000A000000}">
      <text>
        <r>
          <rPr>
            <b/>
            <sz val="10"/>
            <color indexed="81"/>
            <rFont val="Calibri"/>
            <family val="2"/>
          </rPr>
          <t>Usted deberá comparar este valor con el valor mínimo de Score que su empresa ha definido para continuar desarrollando una Oportunidad de Negocio</t>
        </r>
        <r>
          <rPr>
            <b/>
            <sz val="9"/>
            <color indexed="81"/>
            <rFont val="Calibri"/>
            <family val="2"/>
            <charset val="136"/>
          </rPr>
          <t xml:space="preserve">
</t>
        </r>
        <r>
          <rPr>
            <sz val="9"/>
            <color indexed="81"/>
            <rFont val="Calibri"/>
            <family val="2"/>
            <charset val="136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Fernando Navarro Peña</author>
  </authors>
  <commentList>
    <comment ref="J6" authorId="0" shapeId="0" xr:uid="{00000000-0006-0000-0200-000001000000}">
      <text>
        <r>
          <rPr>
            <b/>
            <sz val="9"/>
            <color rgb="FF000000"/>
            <rFont val="Calibri"/>
            <family val="2"/>
            <charset val="136"/>
          </rPr>
          <t>Este peso relativo puede ser modificado. Verifique que la suma de todos los pesos relativos de las fases del proceso suman 100%.</t>
        </r>
        <r>
          <rPr>
            <sz val="9"/>
            <color rgb="FF000000"/>
            <rFont val="Calibri"/>
            <family val="2"/>
            <charset val="136"/>
          </rPr>
          <t xml:space="preserve">
</t>
        </r>
      </text>
    </comment>
    <comment ref="E14" authorId="0" shapeId="0" xr:uid="{00000000-0006-0000-0200-000002000000}">
      <text>
        <r>
          <rPr>
            <b/>
            <sz val="10"/>
            <color rgb="FF000000"/>
            <rFont val="Calibri"/>
            <family val="2"/>
          </rPr>
          <t>En esta columna usted debe ingresar cada uno de los criterios de evaluación de las oportunidades de negocio que desea que la fuerza de ventas considere en el diagnóstico.</t>
        </r>
        <r>
          <rPr>
            <sz val="9"/>
            <color rgb="FF000000"/>
            <rFont val="Calibri"/>
            <family val="2"/>
            <charset val="136"/>
          </rPr>
          <t xml:space="preserve">
</t>
        </r>
      </text>
    </comment>
    <comment ref="F14" authorId="0" shapeId="0" xr:uid="{00000000-0006-0000-0200-000003000000}">
      <text>
        <r>
          <rPr>
            <b/>
            <sz val="10"/>
            <color rgb="FF000000"/>
            <rFont val="Calibri"/>
            <family val="2"/>
          </rPr>
          <t>En esta columna especifique el peso relativo de cada uno de los criterios de evaluación de las oportunidades de negocio.</t>
        </r>
        <r>
          <rPr>
            <sz val="9"/>
            <color rgb="FF000000"/>
            <rFont val="Calibri"/>
            <family val="2"/>
            <charset val="136"/>
          </rPr>
          <t xml:space="preserve">
</t>
        </r>
      </text>
    </comment>
    <comment ref="G14" authorId="0" shapeId="0" xr:uid="{00000000-0006-0000-0200-000004000000}">
      <text>
        <r>
          <rPr>
            <b/>
            <sz val="10"/>
            <color rgb="FF000000"/>
            <rFont val="Calibri"/>
            <family val="2"/>
          </rPr>
          <t>Ingrese aquí el contenido de cada una de las preguntas asociadas a los criterios de evaluación de las oportunidades de negocio.</t>
        </r>
        <r>
          <rPr>
            <sz val="9"/>
            <color rgb="FF000000"/>
            <rFont val="Calibri"/>
            <family val="2"/>
            <charset val="136"/>
          </rPr>
          <t xml:space="preserve">
</t>
        </r>
      </text>
    </comment>
    <comment ref="H14" authorId="0" shapeId="0" xr:uid="{00000000-0006-0000-0200-000005000000}">
      <text>
        <r>
          <rPr>
            <b/>
            <sz val="10"/>
            <color rgb="FF000000"/>
            <rFont val="Calibri"/>
            <family val="2"/>
          </rPr>
          <t>Debe colocar en esta columna el peso relativo de cada una de las preguntas de evaluación de los criterios.</t>
        </r>
      </text>
    </comment>
    <comment ref="I14" authorId="0" shapeId="0" xr:uid="{00000000-0006-0000-0200-000006000000}">
      <text>
        <r>
          <rPr>
            <b/>
            <sz val="10"/>
            <color rgb="FF000000"/>
            <rFont val="Calibri"/>
            <family val="2"/>
          </rPr>
          <t>Ingrese el contenido de las posibles respuestas que cada una de las preguntas podría tener al ser evaluadas por la fuerza de ventas.</t>
        </r>
        <r>
          <rPr>
            <sz val="9"/>
            <color rgb="FF000000"/>
            <rFont val="Calibri"/>
            <family val="2"/>
            <charset val="136"/>
          </rPr>
          <t xml:space="preserve">
</t>
        </r>
      </text>
    </comment>
    <comment ref="K14" authorId="0" shapeId="0" xr:uid="{00000000-0006-0000-0200-000007000000}">
      <text>
        <r>
          <rPr>
            <sz val="10"/>
            <color indexed="81"/>
            <rFont val="Calibri"/>
            <family val="2"/>
          </rPr>
          <t>Seleccione el valor de la lista que se despliega en este campo para calificar la respuesta a la pregunta correspondiente. Solamente debe seleccionar una respuesta por pregunta.</t>
        </r>
        <r>
          <rPr>
            <sz val="9"/>
            <color indexed="81"/>
            <rFont val="Calibri"/>
            <family val="2"/>
            <charset val="136"/>
          </rPr>
          <t xml:space="preserve">
</t>
        </r>
      </text>
    </comment>
    <comment ref="L14" authorId="0" shapeId="0" xr:uid="{00000000-0006-0000-0200-000008000000}">
      <text>
        <r>
          <rPr>
            <b/>
            <sz val="10"/>
            <color indexed="81"/>
            <rFont val="Calibri"/>
            <family val="2"/>
          </rPr>
          <t>Este valor es calculado por la hoja con base en los parámetros suministrados.</t>
        </r>
        <r>
          <rPr>
            <sz val="9"/>
            <color indexed="81"/>
            <rFont val="Calibri"/>
            <family val="2"/>
            <charset val="136"/>
          </rPr>
          <t xml:space="preserve">
</t>
        </r>
      </text>
    </comment>
    <comment ref="L25" authorId="0" shapeId="0" xr:uid="{00000000-0006-0000-0200-00000A000000}">
      <text>
        <r>
          <rPr>
            <b/>
            <sz val="10"/>
            <color rgb="FF000000"/>
            <rFont val="Calibri"/>
            <family val="2"/>
          </rPr>
          <t>Usted deberá comparar este valor con el valor mínimo de Score que su empresa ha definido para aceptar una Oportunidad de Negocio</t>
        </r>
        <r>
          <rPr>
            <b/>
            <sz val="9"/>
            <color rgb="FF000000"/>
            <rFont val="Calibri"/>
            <family val="2"/>
            <charset val="136"/>
          </rPr>
          <t xml:space="preserve">
</t>
        </r>
        <r>
          <rPr>
            <sz val="9"/>
            <color rgb="FF000000"/>
            <rFont val="Calibri"/>
            <family val="2"/>
            <charset val="136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Fernando Navarro Peña</author>
  </authors>
  <commentList>
    <comment ref="J6" authorId="0" shapeId="0" xr:uid="{09C9A997-BB97-2F4F-87E4-4759B5F0E8E2}">
      <text>
        <r>
          <rPr>
            <b/>
            <sz val="9"/>
            <color rgb="FF000000"/>
            <rFont val="Calibri"/>
            <family val="2"/>
            <charset val="136"/>
          </rPr>
          <t>Este peso relativo puede ser modificado. Verifique que la suma de todos los pesos relativos de las fases del proceso suman 100%.</t>
        </r>
        <r>
          <rPr>
            <sz val="9"/>
            <color rgb="FF000000"/>
            <rFont val="Calibri"/>
            <family val="2"/>
            <charset val="136"/>
          </rPr>
          <t xml:space="preserve">
</t>
        </r>
      </text>
    </comment>
    <comment ref="E14" authorId="0" shapeId="0" xr:uid="{38C8117F-9561-8B4C-AC48-5E612332CD0B}">
      <text>
        <r>
          <rPr>
            <b/>
            <sz val="10"/>
            <color rgb="FF000000"/>
            <rFont val="Calibri"/>
            <family val="2"/>
          </rPr>
          <t>En esta columna usted debe ingresar cada uno de los criterios de evaluación de las oportunidades de negocio que desea que la fuerza de ventas considere en el diagnóstico.</t>
        </r>
        <r>
          <rPr>
            <sz val="9"/>
            <color rgb="FF000000"/>
            <rFont val="Calibri"/>
            <family val="2"/>
            <charset val="136"/>
          </rPr>
          <t xml:space="preserve">
</t>
        </r>
      </text>
    </comment>
    <comment ref="F14" authorId="0" shapeId="0" xr:uid="{216FCE48-BEC3-0742-808C-F7DED2672266}">
      <text>
        <r>
          <rPr>
            <b/>
            <sz val="10"/>
            <color indexed="81"/>
            <rFont val="Calibri"/>
            <family val="2"/>
          </rPr>
          <t>En esta columna especifique el peso relativo de cada uno de los criterios de evaluación de las oportunidades de negocio.</t>
        </r>
        <r>
          <rPr>
            <sz val="9"/>
            <color indexed="81"/>
            <rFont val="Calibri"/>
            <family val="2"/>
            <charset val="136"/>
          </rPr>
          <t xml:space="preserve">
</t>
        </r>
      </text>
    </comment>
    <comment ref="G14" authorId="0" shapeId="0" xr:uid="{C7D571A8-670F-9C4C-8C1F-EA05D67264F1}">
      <text>
        <r>
          <rPr>
            <b/>
            <sz val="10"/>
            <color indexed="81"/>
            <rFont val="Calibri"/>
            <family val="2"/>
          </rPr>
          <t>Ingrese aquí el contenido de cada una de las preguntas asociadas a los criterios de evaluación de las oportunidades de negocio.</t>
        </r>
        <r>
          <rPr>
            <sz val="9"/>
            <color indexed="81"/>
            <rFont val="Calibri"/>
            <family val="2"/>
            <charset val="136"/>
          </rPr>
          <t xml:space="preserve">
</t>
        </r>
      </text>
    </comment>
    <comment ref="H14" authorId="0" shapeId="0" xr:uid="{585C650E-664B-2D42-839A-54A109403638}">
      <text>
        <r>
          <rPr>
            <b/>
            <sz val="10"/>
            <color indexed="81"/>
            <rFont val="Calibri"/>
            <family val="2"/>
          </rPr>
          <t>Debe colocar en esta columna el peso relativo de cada una de las preguntas de evaluación de los criterios.</t>
        </r>
      </text>
    </comment>
    <comment ref="I14" authorId="0" shapeId="0" xr:uid="{8729F50B-796E-6E47-8F98-7D9EBDB8E316}">
      <text>
        <r>
          <rPr>
            <b/>
            <sz val="10"/>
            <color indexed="81"/>
            <rFont val="Calibri"/>
            <family val="2"/>
          </rPr>
          <t>Ingrese el contenido de las posibles respuestas que cada una de las preguntas podría tener al ser evaluadas por la fuerza de ventas.</t>
        </r>
        <r>
          <rPr>
            <sz val="9"/>
            <color indexed="81"/>
            <rFont val="Calibri"/>
            <family val="2"/>
            <charset val="136"/>
          </rPr>
          <t xml:space="preserve">
</t>
        </r>
      </text>
    </comment>
    <comment ref="K14" authorId="0" shapeId="0" xr:uid="{86E6B978-C3F1-2A4C-9D72-240DACDED945}">
      <text>
        <r>
          <rPr>
            <sz val="10"/>
            <color indexed="81"/>
            <rFont val="Calibri"/>
            <family val="2"/>
          </rPr>
          <t>Seleccione el valor de la lista que se despliega en este campo para calificar la respuesta a la pregunta correspondiente. Solamente debe seleccionar una respuesta por pregunta.</t>
        </r>
        <r>
          <rPr>
            <sz val="9"/>
            <color indexed="81"/>
            <rFont val="Calibri"/>
            <family val="2"/>
            <charset val="136"/>
          </rPr>
          <t xml:space="preserve">
</t>
        </r>
      </text>
    </comment>
    <comment ref="L14" authorId="0" shapeId="0" xr:uid="{9362BA47-896A-1342-9591-ABF7F150CA5D}">
      <text>
        <r>
          <rPr>
            <b/>
            <sz val="10"/>
            <color indexed="81"/>
            <rFont val="Calibri"/>
            <family val="2"/>
          </rPr>
          <t>Este valor es calculado por la hoja con base en los parámetros suministrados.</t>
        </r>
        <r>
          <rPr>
            <sz val="9"/>
            <color indexed="81"/>
            <rFont val="Calibri"/>
            <family val="2"/>
            <charset val="136"/>
          </rPr>
          <t xml:space="preserve">
</t>
        </r>
      </text>
    </comment>
    <comment ref="L31" authorId="0" shapeId="0" xr:uid="{C9BAF5BD-0769-4C46-9E25-14858AED7D72}">
      <text>
        <r>
          <rPr>
            <b/>
            <sz val="10"/>
            <color indexed="81"/>
            <rFont val="Calibri"/>
            <family val="2"/>
          </rPr>
          <t>Usted deberá comparar este valor con el valor mínimo de Score que su empresa ha definido para aceptar una Oportunidad de Negocio</t>
        </r>
        <r>
          <rPr>
            <b/>
            <sz val="9"/>
            <color indexed="81"/>
            <rFont val="Calibri"/>
            <family val="2"/>
            <charset val="136"/>
          </rPr>
          <t xml:space="preserve">
</t>
        </r>
        <r>
          <rPr>
            <sz val="9"/>
            <color indexed="81"/>
            <rFont val="Calibri"/>
            <family val="2"/>
            <charset val="136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Fernando Navarro Peña</author>
  </authors>
  <commentList>
    <comment ref="J6" authorId="0" shapeId="0" xr:uid="{00000000-0006-0000-0300-000001000000}">
      <text>
        <r>
          <rPr>
            <b/>
            <sz val="9"/>
            <color rgb="FF000000"/>
            <rFont val="Calibri"/>
            <family val="2"/>
            <charset val="136"/>
          </rPr>
          <t>Este peso relativo puede ser modificado. Verifique que la suma de todos los pesos relativos de las fases del proceso suman 100%.</t>
        </r>
        <r>
          <rPr>
            <sz val="9"/>
            <color rgb="FF000000"/>
            <rFont val="Calibri"/>
            <family val="2"/>
            <charset val="136"/>
          </rPr>
          <t xml:space="preserve">
</t>
        </r>
      </text>
    </comment>
    <comment ref="E14" authorId="0" shapeId="0" xr:uid="{00000000-0006-0000-0300-000002000000}">
      <text>
        <r>
          <rPr>
            <b/>
            <sz val="10"/>
            <color rgb="FF000000"/>
            <rFont val="Calibri"/>
            <family val="2"/>
          </rPr>
          <t>En esta columna usted debe ingresar cada uno de los criterios de evaluación de las oportunidades de negocio que desea que la fuerza de ventas considere en el diagnóstico.</t>
        </r>
        <r>
          <rPr>
            <sz val="9"/>
            <color rgb="FF000000"/>
            <rFont val="Calibri"/>
            <family val="2"/>
            <charset val="136"/>
          </rPr>
          <t xml:space="preserve">
</t>
        </r>
      </text>
    </comment>
    <comment ref="F14" authorId="0" shapeId="0" xr:uid="{00000000-0006-0000-0300-000003000000}">
      <text>
        <r>
          <rPr>
            <b/>
            <sz val="10"/>
            <color indexed="81"/>
            <rFont val="Calibri"/>
            <family val="2"/>
          </rPr>
          <t>En esta columna especifique el peso relativo de cada uno de los criterios de evaluación de las oportunidades de negocio.</t>
        </r>
        <r>
          <rPr>
            <sz val="9"/>
            <color indexed="81"/>
            <rFont val="Calibri"/>
            <family val="2"/>
            <charset val="136"/>
          </rPr>
          <t xml:space="preserve">
</t>
        </r>
      </text>
    </comment>
    <comment ref="G14" authorId="0" shapeId="0" xr:uid="{00000000-0006-0000-0300-000004000000}">
      <text>
        <r>
          <rPr>
            <b/>
            <sz val="10"/>
            <color rgb="FF000000"/>
            <rFont val="Calibri"/>
            <family val="2"/>
          </rPr>
          <t>Ingrese aquí el contenido de cada una de las preguntas asociadas a los criterios de evaluación de las oportunidades de negocio.</t>
        </r>
        <r>
          <rPr>
            <sz val="9"/>
            <color rgb="FF000000"/>
            <rFont val="Calibri"/>
            <family val="2"/>
            <charset val="136"/>
          </rPr>
          <t xml:space="preserve">
</t>
        </r>
      </text>
    </comment>
    <comment ref="H14" authorId="0" shapeId="0" xr:uid="{00000000-0006-0000-0300-000005000000}">
      <text>
        <r>
          <rPr>
            <b/>
            <sz val="10"/>
            <color indexed="81"/>
            <rFont val="Calibri"/>
            <family val="2"/>
          </rPr>
          <t>Debe colocar en esta columna el peso relativo de cada una de las preguntas de evaluación de los criterios.</t>
        </r>
      </text>
    </comment>
    <comment ref="I14" authorId="0" shapeId="0" xr:uid="{00000000-0006-0000-0300-000006000000}">
      <text>
        <r>
          <rPr>
            <b/>
            <sz val="10"/>
            <color indexed="81"/>
            <rFont val="Calibri"/>
            <family val="2"/>
          </rPr>
          <t>Ingrese el contenido de las posibles respuestas que cada una de las preguntas podría tener al ser evaluadas por la fuerza de ventas.</t>
        </r>
        <r>
          <rPr>
            <sz val="9"/>
            <color indexed="81"/>
            <rFont val="Calibri"/>
            <family val="2"/>
            <charset val="136"/>
          </rPr>
          <t xml:space="preserve">
</t>
        </r>
      </text>
    </comment>
    <comment ref="K14" authorId="0" shapeId="0" xr:uid="{00000000-0006-0000-0300-000007000000}">
      <text>
        <r>
          <rPr>
            <sz val="10"/>
            <color indexed="81"/>
            <rFont val="Calibri"/>
            <family val="2"/>
          </rPr>
          <t>Seleccione el valor de la lista que se despliega en este campo para calificar la respuesta a la pregunta correspondiente. Solamente debe seleccionar una respuesta por pregunta.</t>
        </r>
        <r>
          <rPr>
            <sz val="9"/>
            <color indexed="81"/>
            <rFont val="Calibri"/>
            <family val="2"/>
            <charset val="136"/>
          </rPr>
          <t xml:space="preserve">
</t>
        </r>
      </text>
    </comment>
    <comment ref="L14" authorId="0" shapeId="0" xr:uid="{00000000-0006-0000-0300-000008000000}">
      <text>
        <r>
          <rPr>
            <b/>
            <sz val="10"/>
            <color indexed="81"/>
            <rFont val="Calibri"/>
            <family val="2"/>
          </rPr>
          <t>Este valor es calculado por la hoja con base en los parámetros suministrados.</t>
        </r>
        <r>
          <rPr>
            <sz val="9"/>
            <color indexed="81"/>
            <rFont val="Calibri"/>
            <family val="2"/>
            <charset val="136"/>
          </rPr>
          <t xml:space="preserve">
</t>
        </r>
      </text>
    </comment>
    <comment ref="L31" authorId="0" shapeId="0" xr:uid="{00000000-0006-0000-0300-00000A000000}">
      <text>
        <r>
          <rPr>
            <b/>
            <sz val="10"/>
            <color rgb="FF000000"/>
            <rFont val="Calibri"/>
            <family val="2"/>
          </rPr>
          <t>Usted deberá comparar este valor con el valor mínimo de Score que su empresa ha definido para aceptar una Oportunidad de Negocio</t>
        </r>
        <r>
          <rPr>
            <b/>
            <sz val="9"/>
            <color rgb="FF000000"/>
            <rFont val="Calibri"/>
            <family val="2"/>
            <charset val="136"/>
          </rPr>
          <t xml:space="preserve">
</t>
        </r>
        <r>
          <rPr>
            <sz val="9"/>
            <color rgb="FF000000"/>
            <rFont val="Calibri"/>
            <family val="2"/>
            <charset val="136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Fernando Navarro Peña</author>
  </authors>
  <commentList>
    <comment ref="J6" authorId="0" shapeId="0" xr:uid="{2FFA82A6-9C95-2D42-AA07-F675F851F53C}">
      <text>
        <r>
          <rPr>
            <b/>
            <sz val="9"/>
            <color rgb="FF000000"/>
            <rFont val="Calibri"/>
            <family val="2"/>
            <charset val="136"/>
          </rPr>
          <t>Este peso relativo puede ser modificado. Verifique que la suma de todos los pesos relativos de las fases del proceso suman 100%.</t>
        </r>
        <r>
          <rPr>
            <sz val="9"/>
            <color rgb="FF000000"/>
            <rFont val="Calibri"/>
            <family val="2"/>
            <charset val="136"/>
          </rPr>
          <t xml:space="preserve">
</t>
        </r>
      </text>
    </comment>
    <comment ref="E14" authorId="0" shapeId="0" xr:uid="{1449CEEF-6F04-B94E-AE70-14D9331134EF}">
      <text>
        <r>
          <rPr>
            <b/>
            <sz val="10"/>
            <color rgb="FF000000"/>
            <rFont val="Calibri"/>
            <family val="2"/>
          </rPr>
          <t>En esta columna usted debe ingresar cada uno de los criterios de evaluación de las oportunidades de negocio que desea que la fuerza de ventas considere en esta fase.</t>
        </r>
        <r>
          <rPr>
            <sz val="9"/>
            <color rgb="FF000000"/>
            <rFont val="Calibri"/>
            <family val="2"/>
            <charset val="136"/>
          </rPr>
          <t xml:space="preserve">
</t>
        </r>
      </text>
    </comment>
    <comment ref="F14" authorId="0" shapeId="0" xr:uid="{B7A6208E-7308-5F47-BAFD-D64BE10A991C}">
      <text>
        <r>
          <rPr>
            <b/>
            <sz val="10"/>
            <color indexed="81"/>
            <rFont val="Calibri"/>
            <family val="2"/>
          </rPr>
          <t>En esta columna especifique el peso relativo de cada uno de los criterios de evaluación de las oportunidades de negocio.</t>
        </r>
        <r>
          <rPr>
            <sz val="9"/>
            <color indexed="81"/>
            <rFont val="Calibri"/>
            <family val="2"/>
            <charset val="136"/>
          </rPr>
          <t xml:space="preserve">
</t>
        </r>
      </text>
    </comment>
    <comment ref="G14" authorId="0" shapeId="0" xr:uid="{4C099677-04DC-2D42-B21A-12CD19130B39}">
      <text>
        <r>
          <rPr>
            <b/>
            <sz val="10"/>
            <color indexed="81"/>
            <rFont val="Calibri"/>
            <family val="2"/>
          </rPr>
          <t>Ingrese aquí el contenido de cada una de las preguntas asociadas a los criterios de evaluación de las oportunidades de negocio.</t>
        </r>
        <r>
          <rPr>
            <sz val="9"/>
            <color indexed="81"/>
            <rFont val="Calibri"/>
            <family val="2"/>
            <charset val="136"/>
          </rPr>
          <t xml:space="preserve">
</t>
        </r>
      </text>
    </comment>
    <comment ref="H14" authorId="0" shapeId="0" xr:uid="{E4B38A35-74EE-3F4E-9A85-E0A2C570A691}">
      <text>
        <r>
          <rPr>
            <b/>
            <sz val="10"/>
            <color indexed="81"/>
            <rFont val="Calibri"/>
            <family val="2"/>
          </rPr>
          <t>Debe colocar en esta columna el peso relativo de cada una de las preguntas de evaluación de los criterios.</t>
        </r>
      </text>
    </comment>
    <comment ref="I14" authorId="0" shapeId="0" xr:uid="{5233E92A-2316-7E40-9C31-36FFAEB571CC}">
      <text>
        <r>
          <rPr>
            <b/>
            <sz val="10"/>
            <color indexed="81"/>
            <rFont val="Calibri"/>
            <family val="2"/>
          </rPr>
          <t>Ingrese el contenido de las posibles respuestas que cada una de las preguntas podría tener al ser evaluadas por la fuerza de ventas.</t>
        </r>
        <r>
          <rPr>
            <sz val="9"/>
            <color indexed="81"/>
            <rFont val="Calibri"/>
            <family val="2"/>
            <charset val="136"/>
          </rPr>
          <t xml:space="preserve">
</t>
        </r>
      </text>
    </comment>
    <comment ref="K14" authorId="0" shapeId="0" xr:uid="{35A7EB0E-65E6-AB4C-A97B-7B7388BF8FB3}">
      <text>
        <r>
          <rPr>
            <sz val="10"/>
            <color indexed="81"/>
            <rFont val="Calibri"/>
            <family val="2"/>
          </rPr>
          <t>Seleccione el valor de la lista que se despliega en este campo para calificar la respuesta a la pregunta correspondiente. Solamente debe seleccionar una respuesta por pregunta.</t>
        </r>
        <r>
          <rPr>
            <sz val="9"/>
            <color indexed="81"/>
            <rFont val="Calibri"/>
            <family val="2"/>
            <charset val="136"/>
          </rPr>
          <t xml:space="preserve">
</t>
        </r>
      </text>
    </comment>
    <comment ref="L14" authorId="0" shapeId="0" xr:uid="{BCF75D7A-C9EF-DB43-8ED1-93CC2910951E}">
      <text>
        <r>
          <rPr>
            <b/>
            <sz val="10"/>
            <color indexed="81"/>
            <rFont val="Calibri"/>
            <family val="2"/>
          </rPr>
          <t>Este valor es calculado por la hoja con base en los parámetros suministrados.</t>
        </r>
        <r>
          <rPr>
            <sz val="9"/>
            <color indexed="81"/>
            <rFont val="Calibri"/>
            <family val="2"/>
            <charset val="136"/>
          </rPr>
          <t xml:space="preserve">
</t>
        </r>
      </text>
    </comment>
    <comment ref="L25" authorId="0" shapeId="0" xr:uid="{2BFA7AB6-EB6F-1E4B-8E2A-171463D19DA1}">
      <text>
        <r>
          <rPr>
            <b/>
            <sz val="10"/>
            <color rgb="FF000000"/>
            <rFont val="Calibri"/>
            <family val="2"/>
          </rPr>
          <t>Usted deberá comparar este valor con el valor mínimo de Score que su empresa ha definido para continuar desarrollando una Oportunidad de Negocio</t>
        </r>
        <r>
          <rPr>
            <b/>
            <sz val="9"/>
            <color rgb="FF000000"/>
            <rFont val="Calibri"/>
            <family val="2"/>
            <charset val="136"/>
          </rPr>
          <t xml:space="preserve">
</t>
        </r>
        <r>
          <rPr>
            <sz val="9"/>
            <color rgb="FF000000"/>
            <rFont val="Calibri"/>
            <family val="2"/>
            <charset val="13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<sst xmlns="http://schemas.openxmlformats.org/spreadsheetml/2006/main" count="231" uniqueCount="162">
  <si>
    <t>NOMBRE DE LA OPORTUNIDAD</t>
  </si>
  <si>
    <t>NOMBRE DE LA EMPRESA</t>
  </si>
  <si>
    <t>RESPONSABLE DE LA OPORTUNIDAD</t>
  </si>
  <si>
    <t>FECHA ESTIMADA DE CIERRE</t>
  </si>
  <si>
    <t>CRITERIO</t>
  </si>
  <si>
    <t>PESO RELATIVO DEL CRITERIO</t>
  </si>
  <si>
    <t>PREGUNTA</t>
  </si>
  <si>
    <t>PESO RELATIVO DE LA PREGUNTA</t>
  </si>
  <si>
    <t>OPCIONES RESPUESTAS</t>
  </si>
  <si>
    <t>VALOR RESPUESTA</t>
  </si>
  <si>
    <t>VALOR PONDERADO</t>
  </si>
  <si>
    <t>¿Cuál es el nivel de urgencia para cubrir esta necesidad por parte del potencial cliente?</t>
  </si>
  <si>
    <t>VALOR PONDERADO CRITERIO No. 1</t>
  </si>
  <si>
    <t>Lista de Valores de Calificación</t>
  </si>
  <si>
    <t>El potencial cliente está considerando muy pocas opciones y por el perfil del proyecto, consideramos que tenemos una alta posibilidad de presentar una propuesta altamente ganadora</t>
  </si>
  <si>
    <t>El potencial cliente nos percibe como una opción más en el mercado y no tiene ninguna referencia sobre nuestro trabajo y antecedentes</t>
  </si>
  <si>
    <t>El potencial cliente nos percibe como una opción de calidad, conoce o tiene alguna referencia de nuestro trabajo, pero no tenemos ninguna variable que genere preferencia alguna en el potencial cliente</t>
  </si>
  <si>
    <t>¿Contra qué o quién estoy compitiendo en esta oportunidad de negocio?</t>
  </si>
  <si>
    <t>VALOR PONDERADO CRITERIO No. 2</t>
  </si>
  <si>
    <t>No conozco el proceso de evaluación y decisión del potencial cliente</t>
  </si>
  <si>
    <t>Conozco el proceso de evaluación y decisión del potencial cliente, pero no tengo influencia sobre este proceso</t>
  </si>
  <si>
    <t>Conozco el proceso de evaluación y decisión del potencial cliente y tengo la oportunidad y capacidad de influenciar este proceso a nuestro favor</t>
  </si>
  <si>
    <t>¿Conozco el proceso de evaluación, decisión y contratación del potencial cliente, incluyendo sus criterios de decisión?</t>
  </si>
  <si>
    <t>VALOR PONDERADO CRITERIO No. 3</t>
  </si>
  <si>
    <t>¿Conozco en detalle los requerimientos del cliente?</t>
  </si>
  <si>
    <t>¿Cuál es el nivel de aplicabilidad de nuestra solución a las necesidades del cliente?</t>
  </si>
  <si>
    <t>Nuestro equipo de trabajo considera un bajo nivel de aplicaibilidad de nuestra solución</t>
  </si>
  <si>
    <t>Nuestro equipo de trabajo considera un nivel medio de aplicabilidad de nuestra solución</t>
  </si>
  <si>
    <t>Nuestro equipo de trabajo considera un alto nivel de aplicabilidad de nuestra solución</t>
  </si>
  <si>
    <t>La propuesta ha sido presentada a personas con poco poder de influencia y/o decisión</t>
  </si>
  <si>
    <t>Resultado del Score del Negocio</t>
  </si>
  <si>
    <t>FASE</t>
  </si>
  <si>
    <t>SCORE</t>
  </si>
  <si>
    <t>Peso relativo de esta fase:</t>
  </si>
  <si>
    <t>SCORE TOTAL DE LA OPORTUNIDAD DE NEGOCIO</t>
  </si>
  <si>
    <t>NOMBRE DE LA FASE</t>
  </si>
  <si>
    <t>ETIQUETA</t>
  </si>
  <si>
    <t>Validación</t>
  </si>
  <si>
    <t>PLANTILLA PARA EL CÁLCULO DEL SCORE DEL NEGOCIO</t>
  </si>
  <si>
    <t>Fecha Estimada de Cierre:</t>
  </si>
  <si>
    <t>Ejecutivo Comercial:</t>
  </si>
  <si>
    <t>Empresa:</t>
  </si>
  <si>
    <t>Nombre de la Oportunidad de Negocio:</t>
  </si>
  <si>
    <t>EMPRESA</t>
  </si>
  <si>
    <t>¿He explicado y sustentado la propuesta ante el prospecto?</t>
  </si>
  <si>
    <t>La propuesta ha sido presentada y/o analizada por las personas que toman la decisión</t>
  </si>
  <si>
    <t>¿El potencial cliente tiene claridad y sabe con certeza cual es su necesidad y cómo la puede solucionar?</t>
  </si>
  <si>
    <t>El cliente sabe cual es su necesidad, pero no tiene claro como poderla solucionar</t>
  </si>
  <si>
    <t>El cliente tiene total claridad de su necesidad y sabe que tipo de solución contratar</t>
  </si>
  <si>
    <t>¿Cuál es la percepción que tiene el cliente de nuestra empresa y producto?</t>
  </si>
  <si>
    <t>¿Tiene el potencial cliente un proceso de evaluación y contratación claro y definido en el tiempo para la adquisición?</t>
  </si>
  <si>
    <t>¿Podemos cumplir las condiciones de contratación?</t>
  </si>
  <si>
    <t>Existen condiciones de contratación que son imposibles de aceptar por parte nuestra</t>
  </si>
  <si>
    <t>Sustentación</t>
  </si>
  <si>
    <t>Acuerdo</t>
  </si>
  <si>
    <t>Posición Inicial</t>
  </si>
  <si>
    <t>Conocimiento</t>
  </si>
  <si>
    <t>Proceso Compra</t>
  </si>
  <si>
    <t>Oportunidad de Ejemplo</t>
  </si>
  <si>
    <t>Empresa A</t>
  </si>
  <si>
    <t>Carlos Fernando Navarro</t>
  </si>
  <si>
    <t>Tarjeta de Calificación del Negocio - CinCo®</t>
  </si>
  <si>
    <t>Acumulado del Score por cada una de las fases - CinCo®</t>
  </si>
  <si>
    <t>CALIFICACIÓN PROMEDIO</t>
  </si>
  <si>
    <t>PESO</t>
  </si>
  <si>
    <t>Prohibida su reproducción o copia sin la autorización expresa de Mind de Colombia - Derechos Reservados ™ 2018</t>
  </si>
  <si>
    <t>SCORE DE LA OPORTUNIDAD DE NEGOCIO FASE DE CONOCIMIENTO:</t>
  </si>
  <si>
    <t>Conocimiento del Negocio</t>
  </si>
  <si>
    <t>Construcción de una Visión de Solución</t>
  </si>
  <si>
    <t>Somos altamente competitivos en precios y condiciones comerciales</t>
  </si>
  <si>
    <t>Somos muy poco competitivos en precios y condiciones comerciales</t>
  </si>
  <si>
    <t>Nuestro precio y condiciones comerciales están a las par con los precios y condiciones comerciales de nuestros competidores</t>
  </si>
  <si>
    <t>¿El valor de la inversión y condiciones comerciales de nuestra solución es competitivo?</t>
  </si>
  <si>
    <t>¿Contamos con ventajas técnicas, funcionales o innovadoras en nuestra solución, que puede valorar el cliente?</t>
  </si>
  <si>
    <t>Nuestra solución es similar en características técnicas y funcionales a la de nuestros competidores</t>
  </si>
  <si>
    <t>Nuestra solución es superior en características, funcionalidad y/o calidad a la de nuestros competidores</t>
  </si>
  <si>
    <t>El cliente considera que nuestra solución cumple ampliamente sus expectativas y requerimientos y es superior a otras opciones que está evaluando</t>
  </si>
  <si>
    <t>¿Con quién he realizado la validación de la solución?</t>
  </si>
  <si>
    <t>He validado la solución con personas con bajo poder de influencia o decisión</t>
  </si>
  <si>
    <t>He validado la solución con personas que pueden tener influencia, pero no deciden</t>
  </si>
  <si>
    <t>¿La propuesta ha sido estudiada y analizada por el prospecto?</t>
  </si>
  <si>
    <t>No tengo evidencia de que el prospecto haya estudiado y analizado en detalle la propuesta</t>
  </si>
  <si>
    <t>El prospecto ha revisado de forma general la propuesta y se ha enfocado únicamente en precios</t>
  </si>
  <si>
    <t>¿A quién he presentado la propuesta?</t>
  </si>
  <si>
    <t>¿Hemos podido demostrar nuestra capacidad empresarial y fortaleza de nuestra propuesta?</t>
  </si>
  <si>
    <t>No hemos podido demostrar nuestra capacidad y fortaleza de nuestra propuesta</t>
  </si>
  <si>
    <t>Hemos ejecutado algunas acciones básicas para demostrar nuestra capacidad y fortaleza de nuestra propuesta</t>
  </si>
  <si>
    <t>Hemos demostrado de forma contundente nuestra capacidad empresarial y la fortaleza de nuestra propuesta</t>
  </si>
  <si>
    <t>No hemos tenido el espacio para poder sustentar y justificar nuestra propuesta</t>
  </si>
  <si>
    <t>Hemos tenido el espacio para sustentar, justificar y convencer al prospecto sobre las ventajas de nuestra propuesta</t>
  </si>
  <si>
    <t>¿A quién hemos sustentado y justificado nuestra propuesta?</t>
  </si>
  <si>
    <t>La propuesta ha sido presentada a personas que tienen influencia, pero no toman la decisión</t>
  </si>
  <si>
    <t>La propuesta ha sido sustentada a personas que tienen influencia, pero no toman la decisión</t>
  </si>
  <si>
    <t>La propuesta ha sido sustentada y justificada a las personas que toman la decisión</t>
  </si>
  <si>
    <t>¿Percepción del prospecto después de nuestra sustentación?</t>
  </si>
  <si>
    <t>La percepción del prospecto después de la sustentación en negativa</t>
  </si>
  <si>
    <t>La percepción del prospecto después de la sustentación en muy positiva</t>
  </si>
  <si>
    <t>¿Podemos llegar a un acuerdo final del negocio?</t>
  </si>
  <si>
    <t>Las condiciones de nuestra propuesta son aceptables por el prospecto y es fácil llegar a un acuerdo final</t>
  </si>
  <si>
    <t>Concertar un acuerdo y contratar la solución</t>
  </si>
  <si>
    <t>El prospecto exige condiciones contractuales especiales, pero es viable incluirlas  en la contratación</t>
  </si>
  <si>
    <t>Las condiciones expuestas por el prospecto son estándares y podemos cerrar la contratación de forma ágil</t>
  </si>
  <si>
    <t>Validación de la Solución y Presentación de Propuesta</t>
  </si>
  <si>
    <t>Convencimiento al Prospecto de nuestra Propuesta</t>
  </si>
  <si>
    <t>C1. Entendimiento de la Necesidad del Potencial Cliente</t>
  </si>
  <si>
    <t>C1. Posición Competitiva Inicial</t>
  </si>
  <si>
    <t>C1. Cómo compra y decide el potencial cliente</t>
  </si>
  <si>
    <t>C3. Presentación de la Propuesta</t>
  </si>
  <si>
    <t>C4. Demostración de Capacidades</t>
  </si>
  <si>
    <t>C4. Sustentación y Justificación de la Propuesta</t>
  </si>
  <si>
    <t>C5. Negociación y Acuerdo</t>
  </si>
  <si>
    <t xml:space="preserve"> C5. Condiciones de Contratación</t>
  </si>
  <si>
    <t>Solución</t>
  </si>
  <si>
    <t>Capacidad</t>
  </si>
  <si>
    <t>Propuesta</t>
  </si>
  <si>
    <t>C1. Conocer</t>
  </si>
  <si>
    <t>C2. Construir</t>
  </si>
  <si>
    <t>C3. Confirmar</t>
  </si>
  <si>
    <t>C4. Convencer</t>
  </si>
  <si>
    <t>C5. Concertar</t>
  </si>
  <si>
    <t>¿Estamos relacionados con las personas que tienen influencia y toman la decisión de compra en el cliente?</t>
  </si>
  <si>
    <t>No tenemos relación con las personas claves dentro del potencial cliente</t>
  </si>
  <si>
    <t>Tenemos relación con algunas de las personas que pueden tener influencia y toman la decisión</t>
  </si>
  <si>
    <t>Tenemos relación con las personas que toman la decisión de compra</t>
  </si>
  <si>
    <t>El potencial cliente cuenta con referencias y/o experiencas valiosas de nuestra empresa y/o soluciones, que nos posiciona en una opción de alta preferencia</t>
  </si>
  <si>
    <t>El potencial cliente no tiene un proceso claro para realizar la contratación del proyecto y/o no tiene definido un marco de tiempo</t>
  </si>
  <si>
    <t>El potencial cliente tiene un proceso claro de contratación y un marco de tiempo definido para tomar la decisión y nos conviene el proceso y/o el tiempo</t>
  </si>
  <si>
    <t>Nuestra solución es de menor calidad técnica, funcional o de innovación que la de nuestros competidores</t>
  </si>
  <si>
    <t>He validado la solución con personas que tienen influencia y poder  de decisión</t>
  </si>
  <si>
    <t>Hemos respondido de forma puntual a consultas y objeciones del prospecto sobre nuestra propuesta</t>
  </si>
  <si>
    <t>No hemos tenido el espacio para realizar la sustentación y justificación de la propuesta</t>
  </si>
  <si>
    <t>La percepción del prospecto después de la sustentación en neutra.</t>
  </si>
  <si>
    <t>Las posiciones para llegar a un acuerdo son muy distantes. Es muy difícil llegar a un acuerdo sobre los elementos clave de la propuesta</t>
  </si>
  <si>
    <t>Es necesario entrar en un proceso de negociación, pero es posible llegar a un acuerdo sobre la propuesta</t>
  </si>
  <si>
    <t>BASADO EN EL MÉTODO CinCo DE VENTA EMPRFESARIAL CONSULTIVA</t>
  </si>
  <si>
    <t>www.visualsale.com/cinco/</t>
  </si>
  <si>
    <t>No es urgente, el potencial cliente esta explorando cuales podrían ser las alternativas de solución a su necesidad</t>
  </si>
  <si>
    <t>El cliente no tiene claro cual es la necesidad. Sabe que tiene un problema, pero no identifica como poderlo solucionar</t>
  </si>
  <si>
    <t>Es necesario solucionar la necesidad, pero hay suficiente tiempo para explorar alternativas</t>
  </si>
  <si>
    <t>Es urgente. El problema requiere una solución inmediata y el factor tiempo es muy importante para implementar una solución</t>
  </si>
  <si>
    <t>Mi conocimiento de los requrimientos es muy básico o nulo</t>
  </si>
  <si>
    <t>Conozco que es lo que está solicitando el potencial cliente, pero no en detalle</t>
  </si>
  <si>
    <t>Mi conocimiento de los requerimientos es alto. Conozco en detalle que está necesitando</t>
  </si>
  <si>
    <t>¿La solución que le puede ofrecer mi empresa al potencial cliente cubre su requerimiento?</t>
  </si>
  <si>
    <t>Con nuestra solución cubrimos menos del 40% de las necesidades del cliente</t>
  </si>
  <si>
    <t>Con nuestra solución podemos cubrir entre un 40% a un 80% de las necesidades planteadas por el potencial cliente</t>
  </si>
  <si>
    <t>Con nuestra solución podemos cubrir más del 80% de las necesidades del cliente</t>
  </si>
  <si>
    <t>No tenemos ninguna información sobre contra qué o quién estamos compitiendo</t>
  </si>
  <si>
    <t>El potencial cliente está considerando varias opciones y podemos competir con ellas en igualdad de condiciones</t>
  </si>
  <si>
    <t>El potencial cliente tiene un proceso de compra definido y un tiempo de adquisición planeado</t>
  </si>
  <si>
    <t>C2. Definición de una Solución a la necesidad del potencial cliente</t>
  </si>
  <si>
    <t>C3. Validación de la Solución con el potencial cliente</t>
  </si>
  <si>
    <t>¿Cuál es la opinión del potencial cliente con respecto a nuestra solución?</t>
  </si>
  <si>
    <t>El potencial cliente considera que nuestra solución no cumple con sus expectativas y requerimientos</t>
  </si>
  <si>
    <t>El potencial cliente considera que nuestra solución cumple con sus expectativas y requerimientos, de la misma forma que las demás opciones que está evaluando</t>
  </si>
  <si>
    <t>El prospecto ha revisado y analizado en detalle toda la propuesta entendiendo en detalle su alcance</t>
  </si>
  <si>
    <t>SCORE DE LA OPORTUNIDAD DE NEGOCIO FASE DE CONSTRUCCIÓN:</t>
  </si>
  <si>
    <t>SCORE DE LA OPORTUNIDAD DE NEGOCIO FASE DE CONFIRMACIÓN:</t>
  </si>
  <si>
    <t>SCORE DE LA OPORTUNIDAD DE NEGOCIO FASE DE CONVENCIMIENTO:</t>
  </si>
  <si>
    <t>SCORE DE LA OPORTUNIDAD DE NEGOCIO FASE DE CONCERTACIÓN:</t>
  </si>
  <si>
    <t>Contratación</t>
  </si>
  <si>
    <t>Prohibida su reproducción o copia sin la autorización expresa de Mind de Colombia - Derechos Reservados ™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</si>
</sst>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charset val="136"/>
      <scheme val="minor"/>
    </font>
    <font>
      <b/>
      <sz val="12"/>
      <color theme="1"/>
      <name val="Calibri"/>
      <family val="2"/>
      <charset val="136"/>
      <scheme val="minor"/>
    </font>
    <font>
      <b/>
      <sz val="28"/>
      <color rgb="FFED6509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sz val="8"/>
      <name val="Calibri"/>
      <family val="2"/>
      <charset val="136"/>
      <scheme val="minor"/>
    </font>
    <font>
      <sz val="9"/>
      <color indexed="81"/>
      <name val="Calibri"/>
      <family val="2"/>
      <charset val="136"/>
    </font>
    <font>
      <b/>
      <sz val="9"/>
      <color indexed="81"/>
      <name val="Calibri"/>
      <family val="2"/>
      <charset val="136"/>
    </font>
    <font>
      <b/>
      <sz val="10"/>
      <color indexed="81"/>
      <name val="Calibri"/>
      <family val="2"/>
    </font>
    <font>
      <sz val="10"/>
      <color indexed="81"/>
      <name val="Calibri"/>
      <family val="2"/>
    </font>
    <font>
      <u/>
      <sz val="16"/>
      <color theme="10"/>
      <name val="Calibri"/>
      <family val="2"/>
      <scheme val="minor"/>
    </font>
    <font>
      <b/>
      <sz val="28"/>
      <color theme="4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Lato Regular"/>
    </font>
    <font>
      <b/>
      <sz val="9"/>
      <color rgb="FF000000"/>
      <name val="Calibri"/>
      <family val="2"/>
      <charset val="136"/>
    </font>
    <font>
      <sz val="9"/>
      <color rgb="FF000000"/>
      <name val="Calibri"/>
      <family val="2"/>
      <charset val="136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u/>
      <sz val="18"/>
      <color theme="10"/>
      <name val="Calibri"/>
      <family val="2"/>
      <charset val="136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BF2DE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auto="1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wrapText="1"/>
    </xf>
    <xf numFmtId="0" fontId="2" fillId="9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2" fontId="3" fillId="6" borderId="5" xfId="0" applyNumberFormat="1" applyFont="1" applyFill="1" applyBorder="1" applyAlignment="1">
      <alignment horizontal="center" vertical="center"/>
    </xf>
    <xf numFmtId="2" fontId="3" fillId="7" borderId="6" xfId="0" applyNumberFormat="1" applyFont="1" applyFill="1" applyBorder="1" applyAlignment="1">
      <alignment horizontal="center" vertical="center"/>
    </xf>
    <xf numFmtId="2" fontId="3" fillId="11" borderId="6" xfId="0" applyNumberFormat="1" applyFont="1" applyFill="1" applyBorder="1" applyAlignment="1">
      <alignment horizontal="center" vertical="center"/>
    </xf>
    <xf numFmtId="2" fontId="3" fillId="11" borderId="7" xfId="0" applyNumberFormat="1" applyFont="1" applyFill="1" applyBorder="1" applyAlignment="1">
      <alignment horizontal="center" vertical="center"/>
    </xf>
    <xf numFmtId="2" fontId="9" fillId="13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ill="1"/>
    <xf numFmtId="49" fontId="8" fillId="5" borderId="0" xfId="0" applyNumberFormat="1" applyFont="1" applyFill="1" applyAlignment="1">
      <alignment horizontal="center" vertical="center" wrapText="1"/>
    </xf>
    <xf numFmtId="0" fontId="0" fillId="8" borderId="0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9" fontId="5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9" fontId="5" fillId="2" borderId="0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0" fontId="0" fillId="0" borderId="0" xfId="0" applyFill="1" applyBorder="1"/>
    <xf numFmtId="2" fontId="3" fillId="6" borderId="1" xfId="0" applyNumberFormat="1" applyFont="1" applyFill="1" applyBorder="1" applyAlignment="1">
      <alignment horizontal="center" vertical="center"/>
    </xf>
    <xf numFmtId="2" fontId="9" fillId="13" borderId="0" xfId="0" applyNumberFormat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/>
    </xf>
    <xf numFmtId="9" fontId="3" fillId="6" borderId="8" xfId="25" applyFont="1" applyFill="1" applyBorder="1" applyAlignment="1">
      <alignment horizontal="center" vertical="center"/>
    </xf>
    <xf numFmtId="2" fontId="3" fillId="6" borderId="8" xfId="0" applyNumberFormat="1" applyFont="1" applyFill="1" applyBorder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0" fontId="0" fillId="18" borderId="0" xfId="0" applyFill="1"/>
    <xf numFmtId="0" fontId="7" fillId="18" borderId="0" xfId="0" applyFont="1" applyFill="1" applyAlignment="1">
      <alignment horizontal="center" vertical="center"/>
    </xf>
    <xf numFmtId="2" fontId="3" fillId="19" borderId="7" xfId="0" applyNumberFormat="1" applyFont="1" applyFill="1" applyBorder="1" applyAlignment="1">
      <alignment horizontal="center" vertical="center"/>
    </xf>
    <xf numFmtId="9" fontId="0" fillId="0" borderId="0" xfId="0" applyNumberFormat="1"/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49" fontId="8" fillId="5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15" borderId="0" xfId="0" applyFill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49" fontId="8" fillId="5" borderId="11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23" applyFont="1" applyAlignment="1">
      <alignment horizontal="center"/>
    </xf>
    <xf numFmtId="0" fontId="0" fillId="16" borderId="0" xfId="0" applyFill="1" applyAlignment="1">
      <alignment horizontal="center"/>
    </xf>
    <xf numFmtId="0" fontId="20" fillId="17" borderId="20" xfId="0" applyFont="1" applyFill="1" applyBorder="1" applyAlignment="1">
      <alignment horizontal="center" vertical="center"/>
    </xf>
    <xf numFmtId="0" fontId="20" fillId="17" borderId="21" xfId="0" applyFont="1" applyFill="1" applyBorder="1" applyAlignment="1">
      <alignment horizontal="center" vertical="center"/>
    </xf>
    <xf numFmtId="0" fontId="20" fillId="17" borderId="22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15" borderId="0" xfId="0" applyFill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9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0" fontId="0" fillId="11" borderId="2" xfId="0" applyFill="1" applyBorder="1" applyAlignment="1">
      <alignment horizontal="left" vertical="center" wrapText="1"/>
    </xf>
    <xf numFmtId="9" fontId="3" fillId="7" borderId="2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9" fontId="3" fillId="7" borderId="2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9" fontId="3" fillId="11" borderId="2" xfId="0" applyNumberFormat="1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right" wrapText="1"/>
    </xf>
    <xf numFmtId="0" fontId="3" fillId="11" borderId="4" xfId="0" applyFont="1" applyFill="1" applyBorder="1" applyAlignment="1">
      <alignment horizontal="right" wrapText="1"/>
    </xf>
    <xf numFmtId="0" fontId="9" fillId="14" borderId="0" xfId="0" applyFont="1" applyFill="1" applyBorder="1" applyAlignment="1">
      <alignment horizontal="right" vertical="center" wrapText="1"/>
    </xf>
    <xf numFmtId="0" fontId="3" fillId="8" borderId="0" xfId="0" applyFont="1" applyFill="1" applyBorder="1" applyAlignment="1">
      <alignment horizontal="center"/>
    </xf>
    <xf numFmtId="0" fontId="0" fillId="7" borderId="2" xfId="0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8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8" fillId="5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8" borderId="3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right"/>
    </xf>
    <xf numFmtId="0" fontId="3" fillId="7" borderId="9" xfId="0" applyFont="1" applyFill="1" applyBorder="1" applyAlignment="1">
      <alignment horizontal="right"/>
    </xf>
    <xf numFmtId="0" fontId="3" fillId="7" borderId="2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 vertical="center"/>
    </xf>
    <xf numFmtId="0" fontId="3" fillId="11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center" vertical="center" wrapText="1"/>
    </xf>
    <xf numFmtId="9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left" vertical="center" wrapText="1"/>
    </xf>
    <xf numFmtId="0" fontId="0" fillId="7" borderId="9" xfId="0" applyFill="1" applyBorder="1" applyAlignment="1">
      <alignment horizontal="left" vertical="center" wrapText="1"/>
    </xf>
    <xf numFmtId="9" fontId="3" fillId="7" borderId="4" xfId="0" applyNumberFormat="1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9" fontId="3" fillId="7" borderId="4" xfId="0" applyNumberFormat="1" applyFont="1" applyFill="1" applyBorder="1" applyAlignment="1">
      <alignment horizontal="center" vertical="center" wrapText="1"/>
    </xf>
    <xf numFmtId="9" fontId="3" fillId="7" borderId="13" xfId="0" applyNumberFormat="1" applyFont="1" applyFill="1" applyBorder="1" applyAlignment="1">
      <alignment horizontal="center" vertical="center" wrapText="1"/>
    </xf>
    <xf numFmtId="9" fontId="3" fillId="7" borderId="14" xfId="0" applyNumberFormat="1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/>
    </xf>
    <xf numFmtId="0" fontId="0" fillId="6" borderId="18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9" fontId="3" fillId="6" borderId="18" xfId="0" applyNumberFormat="1" applyFont="1" applyFill="1" applyBorder="1" applyAlignment="1">
      <alignment horizontal="center" vertical="center"/>
    </xf>
    <xf numFmtId="9" fontId="3" fillId="6" borderId="19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/>
    </xf>
    <xf numFmtId="9" fontId="3" fillId="7" borderId="13" xfId="0" applyNumberFormat="1" applyFont="1" applyFill="1" applyBorder="1" applyAlignment="1">
      <alignment horizontal="center" vertical="center"/>
    </xf>
    <xf numFmtId="9" fontId="3" fillId="7" borderId="14" xfId="0" applyNumberFormat="1" applyFont="1" applyFill="1" applyBorder="1" applyAlignment="1">
      <alignment horizontal="center" vertical="center"/>
    </xf>
    <xf numFmtId="0" fontId="3" fillId="19" borderId="10" xfId="0" applyFont="1" applyFill="1" applyBorder="1" applyAlignment="1">
      <alignment horizontal="right" wrapText="1"/>
    </xf>
    <xf numFmtId="0" fontId="3" fillId="19" borderId="4" xfId="0" applyFont="1" applyFill="1" applyBorder="1" applyAlignment="1">
      <alignment horizontal="right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/>
    </xf>
    <xf numFmtId="49" fontId="8" fillId="5" borderId="1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9" fillId="14" borderId="0" xfId="0" applyFont="1" applyFill="1" applyBorder="1" applyAlignment="1">
      <alignment horizontal="center" vertical="center" wrapText="1"/>
    </xf>
    <xf numFmtId="49" fontId="8" fillId="5" borderId="11" xfId="0" applyNumberFormat="1" applyFont="1" applyFill="1" applyBorder="1" applyAlignment="1">
      <alignment horizontal="center" vertical="center" wrapText="1"/>
    </xf>
    <xf numFmtId="0" fontId="17" fillId="2" borderId="0" xfId="23" applyFont="1" applyFill="1" applyBorder="1" applyAlignment="1">
      <alignment horizontal="center" vertical="center"/>
    </xf>
  </cellXfs>
  <cellStyles count="2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Normal" xfId="0" builtinId="0"/>
    <cellStyle name="Porcentaje" xfId="25" builtinId="5"/>
  </cellStyles>
  <dxfs count="0"/>
  <tableStyles count="0" defaultTableStyle="TableStyleMedium9" defaultPivotStyle="PivotStyleMedium4"/>
  <colors>
    <mruColors>
      <color rgb="FFEBF2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b="1"/>
              <a:t>ANÁLISIS DEL SCORE DEL NEGOCIO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Score!$H$23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Score!$G$24:$G$33</c:f>
              <c:strCache>
                <c:ptCount val="10"/>
                <c:pt idx="0">
                  <c:v>Conocimiento</c:v>
                </c:pt>
                <c:pt idx="1">
                  <c:v>Posición Inicial</c:v>
                </c:pt>
                <c:pt idx="2">
                  <c:v>Proceso Compra</c:v>
                </c:pt>
                <c:pt idx="3">
                  <c:v>Solución</c:v>
                </c:pt>
                <c:pt idx="4">
                  <c:v>Validación</c:v>
                </c:pt>
                <c:pt idx="5">
                  <c:v>Propuesta</c:v>
                </c:pt>
                <c:pt idx="6">
                  <c:v>Capacidad</c:v>
                </c:pt>
                <c:pt idx="7">
                  <c:v>Sustentación</c:v>
                </c:pt>
                <c:pt idx="8">
                  <c:v>Acuerdo</c:v>
                </c:pt>
                <c:pt idx="9">
                  <c:v>Contratación</c:v>
                </c:pt>
              </c:strCache>
            </c:strRef>
          </c:cat>
          <c:val>
            <c:numRef>
              <c:f>Score!$H$24:$H$33</c:f>
              <c:numCache>
                <c:formatCode>0.00</c:formatCode>
                <c:ptCount val="10"/>
                <c:pt idx="0">
                  <c:v>0.17812499999999998</c:v>
                </c:pt>
                <c:pt idx="1">
                  <c:v>0.39</c:v>
                </c:pt>
                <c:pt idx="2">
                  <c:v>0.23624999999999996</c:v>
                </c:pt>
                <c:pt idx="3">
                  <c:v>0.435</c:v>
                </c:pt>
                <c:pt idx="4">
                  <c:v>0.2</c:v>
                </c:pt>
                <c:pt idx="5">
                  <c:v>0.4</c:v>
                </c:pt>
                <c:pt idx="6">
                  <c:v>0.375</c:v>
                </c:pt>
                <c:pt idx="7">
                  <c:v>0.35</c:v>
                </c:pt>
                <c:pt idx="8">
                  <c:v>0.3</c:v>
                </c:pt>
                <c:pt idx="9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5-FD45-9ED0-8646D019EDC6}"/>
            </c:ext>
          </c:extLst>
        </c:ser>
        <c:ser>
          <c:idx val="1"/>
          <c:order val="1"/>
          <c:tx>
            <c:strRef>
              <c:f>Score!$I$23</c:f>
              <c:strCache>
                <c:ptCount val="1"/>
                <c:pt idx="0">
                  <c:v>CALIFICACIÓN PROMEDIO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Score!$G$24:$G$33</c:f>
              <c:strCache>
                <c:ptCount val="10"/>
                <c:pt idx="0">
                  <c:v>Conocimiento</c:v>
                </c:pt>
                <c:pt idx="1">
                  <c:v>Posición Inicial</c:v>
                </c:pt>
                <c:pt idx="2">
                  <c:v>Proceso Compra</c:v>
                </c:pt>
                <c:pt idx="3">
                  <c:v>Solución</c:v>
                </c:pt>
                <c:pt idx="4">
                  <c:v>Validación</c:v>
                </c:pt>
                <c:pt idx="5">
                  <c:v>Propuesta</c:v>
                </c:pt>
                <c:pt idx="6">
                  <c:v>Capacidad</c:v>
                </c:pt>
                <c:pt idx="7">
                  <c:v>Sustentación</c:v>
                </c:pt>
                <c:pt idx="8">
                  <c:v>Acuerdo</c:v>
                </c:pt>
                <c:pt idx="9">
                  <c:v>Contratación</c:v>
                </c:pt>
              </c:strCache>
            </c:strRef>
          </c:cat>
          <c:val>
            <c:numRef>
              <c:f>Score!$I$24:$I$33</c:f>
              <c:numCache>
                <c:formatCode>0.00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2.6666666666666665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D5-FD45-9ED0-8646D019E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67136128"/>
        <c:axId val="-665570256"/>
      </c:barChart>
      <c:lineChart>
        <c:grouping val="standard"/>
        <c:varyColors val="0"/>
        <c:ser>
          <c:idx val="2"/>
          <c:order val="2"/>
          <c:tx>
            <c:strRef>
              <c:f>Score!$J$23</c:f>
              <c:strCache>
                <c:ptCount val="1"/>
                <c:pt idx="0">
                  <c:v>PESO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Score!$G$24:$G$33</c:f>
              <c:strCache>
                <c:ptCount val="10"/>
                <c:pt idx="0">
                  <c:v>Conocimiento</c:v>
                </c:pt>
                <c:pt idx="1">
                  <c:v>Posición Inicial</c:v>
                </c:pt>
                <c:pt idx="2">
                  <c:v>Proceso Compra</c:v>
                </c:pt>
                <c:pt idx="3">
                  <c:v>Solución</c:v>
                </c:pt>
                <c:pt idx="4">
                  <c:v>Validación</c:v>
                </c:pt>
                <c:pt idx="5">
                  <c:v>Propuesta</c:v>
                </c:pt>
                <c:pt idx="6">
                  <c:v>Capacidad</c:v>
                </c:pt>
                <c:pt idx="7">
                  <c:v>Sustentación</c:v>
                </c:pt>
                <c:pt idx="8">
                  <c:v>Acuerdo</c:v>
                </c:pt>
                <c:pt idx="9">
                  <c:v>Contratación</c:v>
                </c:pt>
              </c:strCache>
            </c:strRef>
          </c:cat>
          <c:val>
            <c:numRef>
              <c:f>Score!$J$24:$J$33</c:f>
              <c:numCache>
                <c:formatCode>0%</c:formatCode>
                <c:ptCount val="10"/>
                <c:pt idx="0">
                  <c:v>6.25E-2</c:v>
                </c:pt>
                <c:pt idx="1">
                  <c:v>0.1</c:v>
                </c:pt>
                <c:pt idx="2">
                  <c:v>8.7499999999999994E-2</c:v>
                </c:pt>
                <c:pt idx="3">
                  <c:v>0.15</c:v>
                </c:pt>
                <c:pt idx="4">
                  <c:v>0.1</c:v>
                </c:pt>
                <c:pt idx="5">
                  <c:v>0.1</c:v>
                </c:pt>
                <c:pt idx="6">
                  <c:v>0.125</c:v>
                </c:pt>
                <c:pt idx="7">
                  <c:v>0.125</c:v>
                </c:pt>
                <c:pt idx="8">
                  <c:v>7.4999999999999997E-2</c:v>
                </c:pt>
                <c:pt idx="9">
                  <c:v>7.4999999999999997E-2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D5-FD45-9ED0-8646D019E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70635264"/>
        <c:axId val="-767615216"/>
      </c:lineChart>
      <c:catAx>
        <c:axId val="-66713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65570256"/>
        <c:crosses val="autoZero"/>
        <c:auto val="1"/>
        <c:lblAlgn val="ctr"/>
        <c:lblOffset val="100"/>
        <c:noMultiLvlLbl val="0"/>
      </c:catAx>
      <c:valAx>
        <c:axId val="-66557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67136128"/>
        <c:crosses val="autoZero"/>
        <c:crossBetween val="between"/>
      </c:valAx>
      <c:valAx>
        <c:axId val="-767615216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70635264"/>
        <c:crosses val="max"/>
        <c:crossBetween val="between"/>
      </c:valAx>
      <c:catAx>
        <c:axId val="-67063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767615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292100</xdr:colOff>
      <xdr:row>13</xdr:row>
      <xdr:rowOff>12700</xdr:rowOff>
    </xdr:from>
    <xdr:to>
      <xdr:col>15</xdr:col>
      <xdr:colOff>326524</xdr:colOff>
      <xdr:row>35</xdr:row>
      <xdr:rowOff>76200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3567" b="23565"/>
        <a:stretch/>
      </xdr:blipFill>
      <xdr:spPr>
        <a:xfrm>
          <a:off x="685800" y="2133600"/>
          <a:ext cx="10143624" cy="45339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50800</xdr:colOff>
      <xdr:row>35</xdr:row>
      <xdr:rowOff>152400</xdr:rowOff>
    </xdr:from>
    <xdr:to>
      <xdr:col>9</xdr:col>
      <xdr:colOff>1409700</xdr:colOff>
      <xdr:row>61</xdr:row>
      <xdr:rowOff>50800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7E48B9AA-2E2A-8342-A324-76193D7D8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visualsale.com/cinc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41"/>
  <sheetViews>
    <sheetView showGridLines="0" showRowColHeaders="0" tabSelected="1" zoomScale="130" zoomScaleNormal="130" workbookViewId="0"/>
  </sheetViews>
  <sheetFormatPr baseColWidth="10" defaultRowHeight="16"/>
  <cols>
    <col min="1" max="1" width="1.83203125" customWidth="1"/>
    <col min="2" max="2" width="1.5" customWidth="1"/>
    <col min="3" max="3" width="1.83203125" customWidth="1"/>
    <col min="7" max="7" width="13.5" customWidth="1"/>
    <col min="17" max="17" width="1.83203125" customWidth="1"/>
    <col min="18" max="18" width="1.5" customWidth="1"/>
  </cols>
  <sheetData>
    <row r="2" spans="2:18" ht="9" customHeight="1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2:18" ht="11" customHeight="1">
      <c r="B3" s="42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2"/>
    </row>
    <row r="4" spans="2:18" ht="37">
      <c r="B4" s="42"/>
      <c r="C4" s="46"/>
      <c r="D4" s="50" t="s">
        <v>38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46"/>
      <c r="R4" s="42"/>
    </row>
    <row r="5" spans="2:18" ht="24">
      <c r="B5" s="42"/>
      <c r="C5" s="46"/>
      <c r="D5" s="40" t="s">
        <v>134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6"/>
      <c r="R5" s="42"/>
    </row>
    <row r="6" spans="2:18" ht="24">
      <c r="B6" s="42"/>
      <c r="C6" s="46"/>
      <c r="D6" s="41" t="s">
        <v>135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6"/>
      <c r="R6" s="42"/>
    </row>
    <row r="7" spans="2:18">
      <c r="B7" s="42"/>
      <c r="C7" s="46"/>
      <c r="Q7" s="46"/>
      <c r="R7" s="42"/>
    </row>
    <row r="8" spans="2:18">
      <c r="B8" s="42"/>
      <c r="C8" s="46"/>
      <c r="E8" s="47" t="s">
        <v>42</v>
      </c>
      <c r="F8" s="47"/>
      <c r="G8" s="47"/>
      <c r="H8" s="48" t="s">
        <v>58</v>
      </c>
      <c r="I8" s="48"/>
      <c r="J8" s="48"/>
      <c r="K8" s="48"/>
      <c r="L8" s="48"/>
      <c r="M8" s="48"/>
      <c r="N8" s="48"/>
      <c r="O8" s="48"/>
      <c r="Q8" s="46"/>
      <c r="R8" s="42"/>
    </row>
    <row r="9" spans="2:18">
      <c r="B9" s="42"/>
      <c r="C9" s="46"/>
      <c r="E9" s="47" t="s">
        <v>41</v>
      </c>
      <c r="F9" s="47"/>
      <c r="G9" s="47"/>
      <c r="H9" s="48" t="s">
        <v>59</v>
      </c>
      <c r="I9" s="48"/>
      <c r="J9" s="48"/>
      <c r="K9" s="48"/>
      <c r="L9" s="48"/>
      <c r="M9" s="48"/>
      <c r="N9" s="48"/>
      <c r="O9" s="48"/>
      <c r="Q9" s="46"/>
      <c r="R9" s="42"/>
    </row>
    <row r="10" spans="2:18">
      <c r="B10" s="42"/>
      <c r="C10" s="46"/>
      <c r="E10" s="47" t="s">
        <v>40</v>
      </c>
      <c r="F10" s="47"/>
      <c r="G10" s="47"/>
      <c r="H10" s="48" t="s">
        <v>60</v>
      </c>
      <c r="I10" s="48"/>
      <c r="J10" s="48"/>
      <c r="K10" s="48"/>
      <c r="L10" s="48"/>
      <c r="M10" s="48"/>
      <c r="N10" s="48"/>
      <c r="O10" s="48"/>
      <c r="Q10" s="46"/>
      <c r="R10" s="42"/>
    </row>
    <row r="11" spans="2:18">
      <c r="B11" s="42"/>
      <c r="C11" s="46"/>
      <c r="E11" s="47" t="s">
        <v>39</v>
      </c>
      <c r="F11" s="47"/>
      <c r="G11" s="47"/>
      <c r="H11" s="49">
        <v>43585</v>
      </c>
      <c r="I11" s="49"/>
      <c r="J11" s="49"/>
      <c r="K11" s="49"/>
      <c r="L11" s="49"/>
      <c r="M11" s="49"/>
      <c r="N11" s="49"/>
      <c r="O11" s="49"/>
      <c r="Q11" s="46"/>
      <c r="R11" s="42"/>
    </row>
    <row r="12" spans="2:18">
      <c r="B12" s="42"/>
      <c r="C12" s="46"/>
      <c r="Q12" s="46"/>
      <c r="R12" s="42"/>
    </row>
    <row r="13" spans="2:18">
      <c r="B13" s="42"/>
      <c r="C13" s="46"/>
      <c r="Q13" s="46"/>
      <c r="R13" s="42"/>
    </row>
    <row r="14" spans="2:18">
      <c r="B14" s="42"/>
      <c r="C14" s="46"/>
      <c r="Q14" s="46"/>
      <c r="R14" s="42"/>
    </row>
    <row r="15" spans="2:18">
      <c r="B15" s="42"/>
      <c r="C15" s="46"/>
      <c r="Q15" s="46"/>
      <c r="R15" s="42"/>
    </row>
    <row r="16" spans="2:18">
      <c r="B16" s="42"/>
      <c r="C16" s="46"/>
      <c r="Q16" s="46"/>
      <c r="R16" s="42"/>
    </row>
    <row r="17" spans="2:18">
      <c r="B17" s="42"/>
      <c r="C17" s="46"/>
      <c r="Q17" s="46"/>
      <c r="R17" s="42"/>
    </row>
    <row r="18" spans="2:18">
      <c r="B18" s="42"/>
      <c r="C18" s="46"/>
      <c r="Q18" s="46"/>
      <c r="R18" s="42"/>
    </row>
    <row r="19" spans="2:18">
      <c r="B19" s="42"/>
      <c r="C19" s="46"/>
      <c r="Q19" s="46"/>
      <c r="R19" s="42"/>
    </row>
    <row r="20" spans="2:18">
      <c r="B20" s="42"/>
      <c r="C20" s="46"/>
      <c r="Q20" s="46"/>
      <c r="R20" s="42"/>
    </row>
    <row r="21" spans="2:18">
      <c r="B21" s="42"/>
      <c r="C21" s="46"/>
      <c r="Q21" s="46"/>
      <c r="R21" s="42"/>
    </row>
    <row r="22" spans="2:18">
      <c r="B22" s="42"/>
      <c r="C22" s="46"/>
      <c r="Q22" s="46"/>
      <c r="R22" s="42"/>
    </row>
    <row r="23" spans="2:18">
      <c r="B23" s="42"/>
      <c r="C23" s="46"/>
      <c r="Q23" s="46"/>
      <c r="R23" s="42"/>
    </row>
    <row r="24" spans="2:18">
      <c r="B24" s="42"/>
      <c r="C24" s="46"/>
      <c r="Q24" s="46"/>
      <c r="R24" s="42"/>
    </row>
    <row r="25" spans="2:18">
      <c r="B25" s="42"/>
      <c r="C25" s="46"/>
      <c r="Q25" s="46"/>
      <c r="R25" s="42"/>
    </row>
    <row r="26" spans="2:18">
      <c r="B26" s="42"/>
      <c r="C26" s="46"/>
      <c r="Q26" s="46"/>
      <c r="R26" s="42"/>
    </row>
    <row r="27" spans="2:18">
      <c r="B27" s="42"/>
      <c r="C27" s="46"/>
      <c r="Q27" s="46"/>
      <c r="R27" s="42"/>
    </row>
    <row r="28" spans="2:18">
      <c r="B28" s="42"/>
      <c r="C28" s="46"/>
      <c r="Q28" s="46"/>
      <c r="R28" s="42"/>
    </row>
    <row r="29" spans="2:18">
      <c r="B29" s="42"/>
      <c r="C29" s="46"/>
      <c r="Q29" s="46"/>
      <c r="R29" s="42"/>
    </row>
    <row r="30" spans="2:18">
      <c r="B30" s="42"/>
      <c r="C30" s="46"/>
      <c r="Q30" s="46"/>
      <c r="R30" s="42"/>
    </row>
    <row r="31" spans="2:18">
      <c r="B31" s="42"/>
      <c r="C31" s="46"/>
      <c r="Q31" s="46"/>
      <c r="R31" s="42"/>
    </row>
    <row r="32" spans="2:18">
      <c r="B32" s="42"/>
      <c r="C32" s="46"/>
      <c r="Q32" s="46"/>
      <c r="R32" s="42"/>
    </row>
    <row r="33" spans="2:18">
      <c r="B33" s="42"/>
      <c r="C33" s="46"/>
      <c r="Q33" s="46"/>
      <c r="R33" s="42"/>
    </row>
    <row r="34" spans="2:18">
      <c r="B34" s="42"/>
      <c r="C34" s="46"/>
      <c r="Q34" s="46"/>
      <c r="R34" s="42"/>
    </row>
    <row r="35" spans="2:18">
      <c r="B35" s="42"/>
      <c r="C35" s="46"/>
      <c r="Q35" s="46"/>
      <c r="R35" s="42"/>
    </row>
    <row r="36" spans="2:18">
      <c r="B36" s="42"/>
      <c r="C36" s="46"/>
      <c r="Q36" s="46"/>
      <c r="R36" s="42"/>
    </row>
    <row r="37" spans="2:18">
      <c r="B37" s="42"/>
      <c r="C37" s="46"/>
      <c r="Q37" s="46"/>
      <c r="R37" s="42"/>
    </row>
    <row r="38" spans="2:18" ht="11" customHeight="1">
      <c r="B38" s="42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2"/>
    </row>
    <row r="39" spans="2:18" ht="9" customHeight="1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</row>
    <row r="41" spans="2:18">
      <c r="B41" s="43" t="s">
        <v>65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5"/>
    </row>
  </sheetData>
  <sheetProtection selectLockedCells="1" selectUnlockedCells="1"/>
  <mergeCells count="20">
    <mergeCell ref="H10:O10"/>
    <mergeCell ref="H11:O11"/>
    <mergeCell ref="B2:B39"/>
    <mergeCell ref="D4:P4"/>
    <mergeCell ref="D5:P5"/>
    <mergeCell ref="D6:P6"/>
    <mergeCell ref="C2:Q2"/>
    <mergeCell ref="C39:Q39"/>
    <mergeCell ref="B41:R41"/>
    <mergeCell ref="R2:R39"/>
    <mergeCell ref="D3:P3"/>
    <mergeCell ref="C3:C38"/>
    <mergeCell ref="D38:P38"/>
    <mergeCell ref="Q3:Q38"/>
    <mergeCell ref="E8:G8"/>
    <mergeCell ref="E9:G9"/>
    <mergeCell ref="E10:G10"/>
    <mergeCell ref="E11:G11"/>
    <mergeCell ref="H8:O8"/>
    <mergeCell ref="H9:O9"/>
  </mergeCells>
  <phoneticPr fontId="12" type="noConversion"/>
  <hyperlinks>
    <hyperlink ref="D6" r:id="rId1" xr:uid="{5FBBF335-763F-B24E-8226-CE9011962682}"/>
  </hyperlinks>
  <pageMargins left="0.75" right="0.75" top="1" bottom="1" header="0.5" footer="0.5"/>
  <pageSetup orientation="portrait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D9A37-A338-8C4C-B83C-058121EA469E}">
  <dimension ref="C1:T59"/>
  <sheetViews>
    <sheetView showGridLines="0" showRowColHeaders="0" zoomScale="120" zoomScaleNormal="120" workbookViewId="0"/>
  </sheetViews>
  <sheetFormatPr baseColWidth="10" defaultRowHeight="16"/>
  <cols>
    <col min="1" max="2" width="1.83203125" customWidth="1"/>
    <col min="3" max="4" width="1.6640625" customWidth="1"/>
    <col min="5" max="5" width="19.5" customWidth="1"/>
    <col min="6" max="6" width="16.33203125" customWidth="1"/>
    <col min="7" max="7" width="23.1640625" customWidth="1"/>
    <col min="8" max="8" width="15.83203125" customWidth="1"/>
    <col min="9" max="9" width="1.33203125" customWidth="1"/>
    <col min="10" max="10" width="29.6640625" customWidth="1"/>
    <col min="11" max="12" width="19.5" customWidth="1"/>
    <col min="13" max="14" width="1.6640625" customWidth="1"/>
    <col min="15" max="15" width="2" customWidth="1"/>
    <col min="16" max="16" width="2.1640625" customWidth="1"/>
  </cols>
  <sheetData>
    <row r="1" spans="3:14" ht="9" customHeight="1"/>
    <row r="2" spans="3:14" ht="10" customHeight="1"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3:14" ht="15" customHeight="1">
      <c r="C3" s="52"/>
      <c r="D3" s="10"/>
      <c r="E3" s="10"/>
      <c r="F3" s="10"/>
      <c r="G3" s="10"/>
      <c r="H3" s="10"/>
      <c r="I3" s="10"/>
      <c r="J3" s="10"/>
      <c r="K3" s="10"/>
      <c r="L3" s="10"/>
      <c r="M3" s="10"/>
      <c r="N3" s="52"/>
    </row>
    <row r="4" spans="3:14" ht="32" customHeight="1">
      <c r="C4" s="52"/>
      <c r="D4" s="10"/>
      <c r="E4" s="87" t="s">
        <v>61</v>
      </c>
      <c r="F4" s="87"/>
      <c r="G4" s="87"/>
      <c r="H4" s="87"/>
      <c r="I4" s="87"/>
      <c r="J4" s="87"/>
      <c r="K4" s="87"/>
      <c r="L4" s="87"/>
      <c r="M4" s="10"/>
      <c r="N4" s="52"/>
    </row>
    <row r="5" spans="3:14" ht="20" customHeight="1">
      <c r="C5" s="52"/>
      <c r="D5" s="10"/>
      <c r="E5" s="88" t="s">
        <v>67</v>
      </c>
      <c r="F5" s="88"/>
      <c r="G5" s="88"/>
      <c r="H5" s="88"/>
      <c r="I5" s="88"/>
      <c r="J5" s="88"/>
      <c r="K5" s="88"/>
      <c r="L5" s="88"/>
      <c r="M5" s="10"/>
      <c r="N5" s="52"/>
    </row>
    <row r="6" spans="3:14" ht="20" customHeight="1">
      <c r="C6" s="52"/>
      <c r="D6" s="10"/>
      <c r="E6" s="85" t="s">
        <v>33</v>
      </c>
      <c r="F6" s="85"/>
      <c r="G6" s="85"/>
      <c r="H6" s="85"/>
      <c r="I6" s="32"/>
      <c r="J6" s="15">
        <v>0.25</v>
      </c>
      <c r="K6" s="32"/>
      <c r="L6" s="32"/>
      <c r="M6" s="10"/>
      <c r="N6" s="52"/>
    </row>
    <row r="7" spans="3:14" ht="10" customHeight="1">
      <c r="C7" s="52"/>
      <c r="D7" s="74"/>
      <c r="E7" s="74"/>
      <c r="F7" s="74"/>
      <c r="G7" s="74"/>
      <c r="H7" s="74"/>
      <c r="I7" s="74"/>
      <c r="J7" s="74"/>
      <c r="K7" s="74"/>
      <c r="L7" s="74"/>
      <c r="M7" s="74"/>
      <c r="N7" s="52"/>
    </row>
    <row r="8" spans="3:14">
      <c r="C8" s="52"/>
      <c r="D8" s="74"/>
      <c r="E8" s="77" t="s">
        <v>0</v>
      </c>
      <c r="F8" s="77"/>
      <c r="G8" s="77"/>
      <c r="H8" s="77"/>
      <c r="I8" s="75"/>
      <c r="J8" s="77" t="s">
        <v>43</v>
      </c>
      <c r="K8" s="77"/>
      <c r="L8" s="77"/>
      <c r="M8" s="74"/>
      <c r="N8" s="52"/>
    </row>
    <row r="9" spans="3:14" ht="23" customHeight="1">
      <c r="C9" s="52"/>
      <c r="D9" s="74"/>
      <c r="E9" s="78" t="str">
        <f>Intro!H8</f>
        <v>Oportunidad de Ejemplo</v>
      </c>
      <c r="F9" s="78"/>
      <c r="G9" s="78"/>
      <c r="H9" s="78"/>
      <c r="I9" s="75"/>
      <c r="J9" s="78" t="str">
        <f>+Intro!H9</f>
        <v>Empresa A</v>
      </c>
      <c r="K9" s="78"/>
      <c r="L9" s="78"/>
      <c r="M9" s="74"/>
      <c r="N9" s="52"/>
    </row>
    <row r="10" spans="3:14">
      <c r="C10" s="52"/>
      <c r="D10" s="74"/>
      <c r="E10" s="77" t="s">
        <v>2</v>
      </c>
      <c r="F10" s="77"/>
      <c r="G10" s="77"/>
      <c r="H10" s="77"/>
      <c r="I10" s="75"/>
      <c r="J10" s="77" t="s">
        <v>3</v>
      </c>
      <c r="K10" s="77"/>
      <c r="L10" s="77"/>
      <c r="M10" s="74"/>
      <c r="N10" s="52"/>
    </row>
    <row r="11" spans="3:14" ht="23" customHeight="1">
      <c r="C11" s="52"/>
      <c r="D11" s="74"/>
      <c r="E11" s="78" t="str">
        <f>+Intro!H10</f>
        <v>Carlos Fernando Navarro</v>
      </c>
      <c r="F11" s="78"/>
      <c r="G11" s="78"/>
      <c r="H11" s="78"/>
      <c r="I11" s="75"/>
      <c r="J11" s="79">
        <f>+Intro!H11</f>
        <v>43585</v>
      </c>
      <c r="K11" s="79"/>
      <c r="L11" s="79"/>
      <c r="M11" s="74"/>
      <c r="N11" s="52"/>
    </row>
    <row r="12" spans="3:14" ht="10" customHeight="1">
      <c r="C12" s="52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52"/>
    </row>
    <row r="13" spans="3:14" ht="9" customHeight="1">
      <c r="C13" s="52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52"/>
    </row>
    <row r="14" spans="3:14" ht="40" customHeight="1">
      <c r="C14" s="52"/>
      <c r="D14" s="73"/>
      <c r="E14" s="34" t="s">
        <v>4</v>
      </c>
      <c r="F14" s="34" t="s">
        <v>5</v>
      </c>
      <c r="G14" s="34" t="s">
        <v>6</v>
      </c>
      <c r="H14" s="34" t="s">
        <v>7</v>
      </c>
      <c r="I14" s="76" t="s">
        <v>8</v>
      </c>
      <c r="J14" s="76"/>
      <c r="K14" s="34" t="s">
        <v>9</v>
      </c>
      <c r="L14" s="34" t="s">
        <v>10</v>
      </c>
      <c r="M14" s="73"/>
      <c r="N14" s="52"/>
    </row>
    <row r="15" spans="3:14" ht="68" customHeight="1">
      <c r="C15" s="52"/>
      <c r="D15" s="73"/>
      <c r="E15" s="90" t="s">
        <v>104</v>
      </c>
      <c r="F15" s="91">
        <v>0.25</v>
      </c>
      <c r="G15" s="53" t="s">
        <v>46</v>
      </c>
      <c r="H15" s="54">
        <v>0.25</v>
      </c>
      <c r="I15" s="89" t="s">
        <v>137</v>
      </c>
      <c r="J15" s="89"/>
      <c r="K15" s="2">
        <v>0</v>
      </c>
      <c r="L15" s="5">
        <f>$J$6*$F$15*$H$15*K15</f>
        <v>0</v>
      </c>
      <c r="M15" s="73"/>
      <c r="N15" s="52"/>
    </row>
    <row r="16" spans="3:14" ht="55" customHeight="1">
      <c r="C16" s="52"/>
      <c r="D16" s="73"/>
      <c r="E16" s="90"/>
      <c r="F16" s="92"/>
      <c r="G16" s="53"/>
      <c r="H16" s="55"/>
      <c r="I16" s="56" t="s">
        <v>47</v>
      </c>
      <c r="J16" s="56"/>
      <c r="K16" s="2">
        <v>0</v>
      </c>
      <c r="L16" s="5">
        <f>$J$6*$F$15*$H$15*K16</f>
        <v>0</v>
      </c>
      <c r="M16" s="73"/>
      <c r="N16" s="52"/>
    </row>
    <row r="17" spans="3:14" ht="54" customHeight="1">
      <c r="C17" s="52"/>
      <c r="D17" s="73"/>
      <c r="E17" s="90"/>
      <c r="F17" s="92"/>
      <c r="G17" s="53"/>
      <c r="H17" s="55"/>
      <c r="I17" s="56" t="s">
        <v>48</v>
      </c>
      <c r="J17" s="56"/>
      <c r="K17" s="2">
        <v>4</v>
      </c>
      <c r="L17" s="5">
        <f>$J$6*$F$15*$H$15*K17</f>
        <v>6.25E-2</v>
      </c>
      <c r="M17" s="73"/>
      <c r="N17" s="52"/>
    </row>
    <row r="18" spans="3:14" ht="70" customHeight="1">
      <c r="C18" s="52"/>
      <c r="D18" s="73"/>
      <c r="E18" s="90"/>
      <c r="F18" s="92"/>
      <c r="G18" s="53" t="s">
        <v>11</v>
      </c>
      <c r="H18" s="54">
        <v>0.35</v>
      </c>
      <c r="I18" s="56" t="s">
        <v>136</v>
      </c>
      <c r="J18" s="56"/>
      <c r="K18" s="2">
        <v>0</v>
      </c>
      <c r="L18" s="5">
        <f>$J$6*$F$15*$H$18*K18</f>
        <v>0</v>
      </c>
      <c r="M18" s="73"/>
      <c r="N18" s="52"/>
    </row>
    <row r="19" spans="3:14" ht="64" customHeight="1">
      <c r="C19" s="52"/>
      <c r="D19" s="73"/>
      <c r="E19" s="90"/>
      <c r="F19" s="92"/>
      <c r="G19" s="53"/>
      <c r="H19" s="55"/>
      <c r="I19" s="56" t="s">
        <v>138</v>
      </c>
      <c r="J19" s="56"/>
      <c r="K19" s="2">
        <v>0</v>
      </c>
      <c r="L19" s="5">
        <f>$J$6*$F$15*$H$18*K19</f>
        <v>0</v>
      </c>
      <c r="M19" s="73"/>
      <c r="N19" s="52"/>
    </row>
    <row r="20" spans="3:14" ht="78" customHeight="1">
      <c r="C20" s="52"/>
      <c r="D20" s="73"/>
      <c r="E20" s="90"/>
      <c r="F20" s="92"/>
      <c r="G20" s="53"/>
      <c r="H20" s="55"/>
      <c r="I20" s="56" t="s">
        <v>139</v>
      </c>
      <c r="J20" s="56"/>
      <c r="K20" s="2">
        <v>3</v>
      </c>
      <c r="L20" s="5">
        <f>$J$6*$F$15*$H$18*K20</f>
        <v>6.5624999999999989E-2</v>
      </c>
      <c r="M20" s="73"/>
      <c r="N20" s="52"/>
    </row>
    <row r="21" spans="3:14" ht="34" customHeight="1">
      <c r="C21" s="52"/>
      <c r="D21" s="73"/>
      <c r="E21" s="90"/>
      <c r="F21" s="92"/>
      <c r="G21" s="53" t="s">
        <v>24</v>
      </c>
      <c r="H21" s="54">
        <v>0.4</v>
      </c>
      <c r="I21" s="56" t="s">
        <v>140</v>
      </c>
      <c r="J21" s="56"/>
      <c r="K21" s="2">
        <v>2</v>
      </c>
      <c r="L21" s="5">
        <f>$J$6*$F$15*$H$21*K21</f>
        <v>0.05</v>
      </c>
      <c r="M21" s="73"/>
      <c r="N21" s="52"/>
    </row>
    <row r="22" spans="3:14" ht="40" customHeight="1">
      <c r="C22" s="52"/>
      <c r="D22" s="73"/>
      <c r="E22" s="90"/>
      <c r="F22" s="92"/>
      <c r="G22" s="53"/>
      <c r="H22" s="55"/>
      <c r="I22" s="56" t="s">
        <v>141</v>
      </c>
      <c r="J22" s="56"/>
      <c r="K22" s="2">
        <v>0</v>
      </c>
      <c r="L22" s="5">
        <f>$J$6*$F$15*$H$21*K22</f>
        <v>0</v>
      </c>
      <c r="M22" s="73"/>
      <c r="N22" s="52"/>
    </row>
    <row r="23" spans="3:14" ht="57" customHeight="1">
      <c r="C23" s="52"/>
      <c r="D23" s="73"/>
      <c r="E23" s="90"/>
      <c r="F23" s="92"/>
      <c r="G23" s="53"/>
      <c r="H23" s="55"/>
      <c r="I23" s="56" t="s">
        <v>142</v>
      </c>
      <c r="J23" s="56"/>
      <c r="K23" s="2">
        <v>0</v>
      </c>
      <c r="L23" s="5">
        <f>$J$6*$F$15*$H$21*K23</f>
        <v>0</v>
      </c>
      <c r="M23" s="73"/>
      <c r="N23" s="52"/>
    </row>
    <row r="24" spans="3:14">
      <c r="C24" s="52"/>
      <c r="D24" s="73"/>
      <c r="E24" s="81" t="s">
        <v>12</v>
      </c>
      <c r="F24" s="82"/>
      <c r="G24" s="82"/>
      <c r="H24" s="82"/>
      <c r="I24" s="82"/>
      <c r="J24" s="82"/>
      <c r="K24" s="82"/>
      <c r="L24" s="5">
        <f>SUM(L15:L23)</f>
        <v>0.17812499999999998</v>
      </c>
      <c r="M24" s="73"/>
      <c r="N24" s="52"/>
    </row>
    <row r="25" spans="3:14" ht="10" customHeight="1">
      <c r="C25" s="52"/>
      <c r="D25" s="73"/>
      <c r="E25" s="80"/>
      <c r="F25" s="80"/>
      <c r="G25" s="80"/>
      <c r="H25" s="80"/>
      <c r="I25" s="80"/>
      <c r="J25" s="80"/>
      <c r="K25" s="80"/>
      <c r="L25" s="80"/>
      <c r="M25" s="73"/>
      <c r="N25" s="52"/>
    </row>
    <row r="26" spans="3:14" ht="51" customHeight="1">
      <c r="C26" s="52"/>
      <c r="D26" s="73"/>
      <c r="E26" s="65" t="s">
        <v>105</v>
      </c>
      <c r="F26" s="58">
        <v>0.4</v>
      </c>
      <c r="G26" s="60" t="s">
        <v>143</v>
      </c>
      <c r="H26" s="58">
        <v>0.3</v>
      </c>
      <c r="I26" s="71" t="s">
        <v>144</v>
      </c>
      <c r="J26" s="71"/>
      <c r="K26" s="3">
        <v>0</v>
      </c>
      <c r="L26" s="6">
        <f>$J$6*$F$26*$H$26*K26</f>
        <v>0</v>
      </c>
      <c r="M26" s="73"/>
      <c r="N26" s="52"/>
    </row>
    <row r="27" spans="3:14" ht="64" customHeight="1">
      <c r="C27" s="52"/>
      <c r="D27" s="73"/>
      <c r="E27" s="65"/>
      <c r="F27" s="59"/>
      <c r="G27" s="60"/>
      <c r="H27" s="59"/>
      <c r="I27" s="71" t="s">
        <v>145</v>
      </c>
      <c r="J27" s="71"/>
      <c r="K27" s="3">
        <v>0</v>
      </c>
      <c r="L27" s="6">
        <f>$J$6*$F$26*$H$26*K27</f>
        <v>0</v>
      </c>
      <c r="M27" s="73"/>
      <c r="N27" s="52"/>
    </row>
    <row r="28" spans="3:14" ht="61" customHeight="1">
      <c r="C28" s="52"/>
      <c r="D28" s="73"/>
      <c r="E28" s="65"/>
      <c r="F28" s="59"/>
      <c r="G28" s="60"/>
      <c r="H28" s="59"/>
      <c r="I28" s="71" t="s">
        <v>146</v>
      </c>
      <c r="J28" s="71"/>
      <c r="K28" s="3">
        <v>5</v>
      </c>
      <c r="L28" s="6">
        <f>$J$6*$F$26*$H$26*K28</f>
        <v>0.15</v>
      </c>
      <c r="M28" s="73"/>
      <c r="N28" s="52"/>
    </row>
    <row r="29" spans="3:14" ht="55" customHeight="1">
      <c r="C29" s="52"/>
      <c r="D29" s="73"/>
      <c r="E29" s="65"/>
      <c r="F29" s="59"/>
      <c r="G29" s="60" t="s">
        <v>17</v>
      </c>
      <c r="H29" s="61">
        <v>0.4</v>
      </c>
      <c r="I29" s="71" t="s">
        <v>147</v>
      </c>
      <c r="J29" s="71"/>
      <c r="K29" s="3">
        <v>0</v>
      </c>
      <c r="L29" s="6">
        <f>$J$6*$F$26*$H$29*K29</f>
        <v>0</v>
      </c>
      <c r="M29" s="73"/>
      <c r="N29" s="52"/>
    </row>
    <row r="30" spans="3:14" ht="65" customHeight="1">
      <c r="C30" s="52"/>
      <c r="D30" s="73"/>
      <c r="E30" s="65"/>
      <c r="F30" s="59"/>
      <c r="G30" s="60"/>
      <c r="H30" s="62"/>
      <c r="I30" s="71" t="s">
        <v>148</v>
      </c>
      <c r="J30" s="71"/>
      <c r="K30" s="3">
        <v>3</v>
      </c>
      <c r="L30" s="6">
        <f>$J$6*$F$26*$H$29*K30</f>
        <v>0.12000000000000002</v>
      </c>
      <c r="M30" s="73"/>
      <c r="N30" s="52"/>
    </row>
    <row r="31" spans="3:14" ht="88" customHeight="1">
      <c r="C31" s="52"/>
      <c r="D31" s="73"/>
      <c r="E31" s="65"/>
      <c r="F31" s="59"/>
      <c r="G31" s="60"/>
      <c r="H31" s="62"/>
      <c r="I31" s="71" t="s">
        <v>14</v>
      </c>
      <c r="J31" s="71"/>
      <c r="K31" s="3">
        <v>0</v>
      </c>
      <c r="L31" s="6">
        <f>$J$6*$F$26*$H$29*K31</f>
        <v>0</v>
      </c>
      <c r="M31" s="73"/>
      <c r="N31" s="52"/>
    </row>
    <row r="32" spans="3:14" s="1" customFormat="1" ht="65" customHeight="1">
      <c r="C32" s="52"/>
      <c r="D32" s="73"/>
      <c r="E32" s="65"/>
      <c r="F32" s="59"/>
      <c r="G32" s="60" t="s">
        <v>49</v>
      </c>
      <c r="H32" s="58">
        <v>0.3</v>
      </c>
      <c r="I32" s="71" t="s">
        <v>15</v>
      </c>
      <c r="J32" s="71"/>
      <c r="K32" s="3">
        <v>0</v>
      </c>
      <c r="L32" s="6">
        <f>$J$6*$F$26*$H$32*K32</f>
        <v>0</v>
      </c>
      <c r="M32" s="73"/>
      <c r="N32" s="52"/>
    </row>
    <row r="33" spans="3:14" ht="97" customHeight="1">
      <c r="C33" s="52"/>
      <c r="D33" s="73"/>
      <c r="E33" s="65"/>
      <c r="F33" s="59"/>
      <c r="G33" s="60"/>
      <c r="H33" s="59"/>
      <c r="I33" s="71" t="s">
        <v>16</v>
      </c>
      <c r="J33" s="71"/>
      <c r="K33" s="3">
        <v>0</v>
      </c>
      <c r="L33" s="6">
        <f>$J$6*$F$26*$H$32*K33</f>
        <v>0</v>
      </c>
      <c r="M33" s="73"/>
      <c r="N33" s="52"/>
    </row>
    <row r="34" spans="3:14" ht="102" customHeight="1">
      <c r="C34" s="52"/>
      <c r="D34" s="73"/>
      <c r="E34" s="65"/>
      <c r="F34" s="59"/>
      <c r="G34" s="60"/>
      <c r="H34" s="59"/>
      <c r="I34" s="71" t="s">
        <v>124</v>
      </c>
      <c r="J34" s="71"/>
      <c r="K34" s="3">
        <v>4</v>
      </c>
      <c r="L34" s="6">
        <f>$J$6*$F$26*$H$32*K34</f>
        <v>0.12</v>
      </c>
      <c r="M34" s="73"/>
      <c r="N34" s="52"/>
    </row>
    <row r="35" spans="3:14">
      <c r="C35" s="52"/>
      <c r="D35" s="73"/>
      <c r="E35" s="83" t="s">
        <v>18</v>
      </c>
      <c r="F35" s="84"/>
      <c r="G35" s="84"/>
      <c r="H35" s="84"/>
      <c r="I35" s="84"/>
      <c r="J35" s="84"/>
      <c r="K35" s="84"/>
      <c r="L35" s="6">
        <f>SUM(L26:L34)</f>
        <v>0.39</v>
      </c>
      <c r="M35" s="73"/>
      <c r="N35" s="52"/>
    </row>
    <row r="36" spans="3:14" ht="10" customHeight="1">
      <c r="C36" s="52"/>
      <c r="D36" s="73"/>
      <c r="E36" s="80"/>
      <c r="F36" s="80"/>
      <c r="G36" s="80"/>
      <c r="H36" s="80"/>
      <c r="I36" s="80"/>
      <c r="J36" s="80"/>
      <c r="K36" s="80"/>
      <c r="L36" s="80"/>
      <c r="M36" s="73"/>
      <c r="N36" s="52"/>
    </row>
    <row r="37" spans="3:14" ht="74" customHeight="1">
      <c r="C37" s="52"/>
      <c r="D37" s="73"/>
      <c r="E37" s="86" t="s">
        <v>106</v>
      </c>
      <c r="F37" s="63">
        <v>0.35</v>
      </c>
      <c r="G37" s="66" t="s">
        <v>50</v>
      </c>
      <c r="H37" s="63">
        <v>0.3</v>
      </c>
      <c r="I37" s="57" t="s">
        <v>125</v>
      </c>
      <c r="J37" s="57"/>
      <c r="K37" s="4">
        <v>2</v>
      </c>
      <c r="L37" s="7">
        <f>$J$6*$F$37*$H$37*K37</f>
        <v>5.2499999999999998E-2</v>
      </c>
      <c r="M37" s="73"/>
      <c r="N37" s="52"/>
    </row>
    <row r="38" spans="3:14" ht="67" customHeight="1">
      <c r="C38" s="52"/>
      <c r="D38" s="73"/>
      <c r="E38" s="86"/>
      <c r="F38" s="64"/>
      <c r="G38" s="66"/>
      <c r="H38" s="64"/>
      <c r="I38" s="57" t="s">
        <v>149</v>
      </c>
      <c r="J38" s="57"/>
      <c r="K38" s="4">
        <v>0</v>
      </c>
      <c r="L38" s="7">
        <f>$J$6*$F$37*$H$37*K38</f>
        <v>0</v>
      </c>
      <c r="M38" s="73"/>
      <c r="N38" s="52"/>
    </row>
    <row r="39" spans="3:14" ht="86" customHeight="1">
      <c r="C39" s="52"/>
      <c r="D39" s="73"/>
      <c r="E39" s="86"/>
      <c r="F39" s="64"/>
      <c r="G39" s="66"/>
      <c r="H39" s="64"/>
      <c r="I39" s="57" t="s">
        <v>126</v>
      </c>
      <c r="J39" s="57"/>
      <c r="K39" s="4">
        <v>0</v>
      </c>
      <c r="L39" s="7">
        <f>$J$6*$F$37*$H$37*K39</f>
        <v>0</v>
      </c>
      <c r="M39" s="73"/>
      <c r="N39" s="52"/>
    </row>
    <row r="40" spans="3:14" ht="39" customHeight="1">
      <c r="C40" s="52"/>
      <c r="D40" s="73"/>
      <c r="E40" s="86"/>
      <c r="F40" s="64"/>
      <c r="G40" s="66" t="s">
        <v>22</v>
      </c>
      <c r="H40" s="63">
        <v>0.35</v>
      </c>
      <c r="I40" s="57" t="s">
        <v>19</v>
      </c>
      <c r="J40" s="57"/>
      <c r="K40" s="4">
        <v>0</v>
      </c>
      <c r="L40" s="7">
        <f>$J$6*$F$37*$H$40*K40</f>
        <v>0</v>
      </c>
      <c r="M40" s="73"/>
      <c r="N40" s="52"/>
    </row>
    <row r="41" spans="3:14" ht="68" customHeight="1">
      <c r="C41" s="52"/>
      <c r="D41" s="73"/>
      <c r="E41" s="86"/>
      <c r="F41" s="64"/>
      <c r="G41" s="66"/>
      <c r="H41" s="64"/>
      <c r="I41" s="57" t="s">
        <v>20</v>
      </c>
      <c r="J41" s="57"/>
      <c r="K41" s="4">
        <v>0</v>
      </c>
      <c r="L41" s="7">
        <f>$J$6*$F$37*$H$40*K41</f>
        <v>0</v>
      </c>
      <c r="M41" s="73"/>
      <c r="N41" s="52"/>
    </row>
    <row r="42" spans="3:14" ht="81" customHeight="1">
      <c r="C42" s="52"/>
      <c r="D42" s="73"/>
      <c r="E42" s="86"/>
      <c r="F42" s="64"/>
      <c r="G42" s="66"/>
      <c r="H42" s="64"/>
      <c r="I42" s="57" t="s">
        <v>21</v>
      </c>
      <c r="J42" s="57"/>
      <c r="K42" s="4">
        <v>5</v>
      </c>
      <c r="L42" s="7">
        <f>$J$6*$F$37*$H$40*K42</f>
        <v>0.15312499999999998</v>
      </c>
      <c r="M42" s="73"/>
      <c r="N42" s="52"/>
    </row>
    <row r="43" spans="3:14" ht="38" customHeight="1">
      <c r="C43" s="52"/>
      <c r="D43" s="73"/>
      <c r="E43" s="86"/>
      <c r="F43" s="64"/>
      <c r="G43" s="66" t="s">
        <v>120</v>
      </c>
      <c r="H43" s="63">
        <v>0.35</v>
      </c>
      <c r="I43" s="57" t="s">
        <v>121</v>
      </c>
      <c r="J43" s="57"/>
      <c r="K43" s="4">
        <v>1</v>
      </c>
      <c r="L43" s="7">
        <f>$J$6*$F$37*$H$43*K43</f>
        <v>3.0624999999999996E-2</v>
      </c>
      <c r="M43" s="73"/>
      <c r="N43" s="52"/>
    </row>
    <row r="44" spans="3:14" ht="51" customHeight="1">
      <c r="C44" s="52"/>
      <c r="D44" s="73"/>
      <c r="E44" s="86"/>
      <c r="F44" s="64"/>
      <c r="G44" s="66"/>
      <c r="H44" s="64"/>
      <c r="I44" s="57" t="s">
        <v>122</v>
      </c>
      <c r="J44" s="57"/>
      <c r="K44" s="4">
        <v>0</v>
      </c>
      <c r="L44" s="7">
        <f>$J$6*$F$37*$H$43*K44</f>
        <v>0</v>
      </c>
      <c r="M44" s="73"/>
      <c r="N44" s="52"/>
    </row>
    <row r="45" spans="3:14" ht="50" customHeight="1">
      <c r="C45" s="52"/>
      <c r="D45" s="73"/>
      <c r="E45" s="86"/>
      <c r="F45" s="64"/>
      <c r="G45" s="66"/>
      <c r="H45" s="64"/>
      <c r="I45" s="57" t="s">
        <v>123</v>
      </c>
      <c r="J45" s="57"/>
      <c r="K45" s="4">
        <v>0</v>
      </c>
      <c r="L45" s="7">
        <f>$J$6*$F$37*$H$43*K45</f>
        <v>0</v>
      </c>
      <c r="M45" s="73"/>
      <c r="N45" s="52"/>
    </row>
    <row r="46" spans="3:14">
      <c r="C46" s="52"/>
      <c r="D46" s="73"/>
      <c r="E46" s="67" t="s">
        <v>23</v>
      </c>
      <c r="F46" s="68"/>
      <c r="G46" s="68"/>
      <c r="H46" s="68"/>
      <c r="I46" s="68"/>
      <c r="J46" s="68"/>
      <c r="K46" s="68"/>
      <c r="L46" s="8">
        <f>SUM(L37:L45)</f>
        <v>0.23624999999999996</v>
      </c>
      <c r="M46" s="73"/>
      <c r="N46" s="52"/>
    </row>
    <row r="47" spans="3:14" ht="10" customHeight="1">
      <c r="C47" s="52"/>
      <c r="D47" s="73"/>
      <c r="E47" s="70"/>
      <c r="F47" s="70"/>
      <c r="G47" s="70"/>
      <c r="H47" s="70"/>
      <c r="I47" s="70"/>
      <c r="J47" s="70"/>
      <c r="K47" s="70"/>
      <c r="L47" s="70"/>
      <c r="M47" s="73"/>
      <c r="N47" s="52"/>
    </row>
    <row r="48" spans="3:14" ht="19">
      <c r="C48" s="52"/>
      <c r="D48" s="73"/>
      <c r="E48" s="69" t="s">
        <v>66</v>
      </c>
      <c r="F48" s="69"/>
      <c r="G48" s="69"/>
      <c r="H48" s="69"/>
      <c r="I48" s="69"/>
      <c r="J48" s="69"/>
      <c r="K48" s="69"/>
      <c r="L48" s="22">
        <f>L24+L35+L46</f>
        <v>0.80437499999999995</v>
      </c>
      <c r="M48" s="73"/>
      <c r="N48" s="52"/>
    </row>
    <row r="49" spans="3:20" ht="10" customHeight="1">
      <c r="C49" s="52"/>
      <c r="D49" s="73"/>
      <c r="E49" s="70"/>
      <c r="F49" s="70"/>
      <c r="G49" s="70"/>
      <c r="H49" s="70"/>
      <c r="I49" s="70"/>
      <c r="J49" s="70"/>
      <c r="K49" s="70"/>
      <c r="L49" s="70"/>
      <c r="M49" s="73"/>
      <c r="N49" s="52"/>
    </row>
    <row r="50" spans="3:20" ht="10" customHeight="1"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</row>
    <row r="51" spans="3:20">
      <c r="E51" s="72"/>
      <c r="F51" s="72"/>
      <c r="G51" s="72"/>
      <c r="H51" s="72"/>
      <c r="I51" s="72"/>
      <c r="J51" s="72"/>
      <c r="K51" s="72"/>
      <c r="L51" s="72"/>
    </row>
    <row r="52" spans="3:20">
      <c r="C52" s="43" t="s">
        <v>161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5"/>
      <c r="O52" s="19"/>
      <c r="P52" s="19"/>
      <c r="Q52" s="19"/>
      <c r="R52" s="19"/>
      <c r="S52" s="19"/>
      <c r="T52" s="20"/>
    </row>
    <row r="53" spans="3:20">
      <c r="I53" s="51"/>
      <c r="J53" s="51"/>
    </row>
    <row r="54" spans="3:20">
      <c r="H54" s="11"/>
      <c r="I54" s="51"/>
      <c r="J54" s="51"/>
    </row>
    <row r="55" spans="3:20">
      <c r="I55" s="51"/>
      <c r="J55" s="51"/>
    </row>
    <row r="56" spans="3:20">
      <c r="I56" s="51"/>
      <c r="J56" s="51"/>
    </row>
    <row r="57" spans="3:20">
      <c r="I57" s="51"/>
      <c r="J57" s="51"/>
    </row>
    <row r="58" spans="3:20">
      <c r="I58" s="51"/>
      <c r="J58" s="51"/>
    </row>
    <row r="59" spans="3:20">
      <c r="I59" s="51"/>
      <c r="J59" s="51"/>
    </row>
  </sheetData>
  <mergeCells count="91">
    <mergeCell ref="E6:H6"/>
    <mergeCell ref="I57:J57"/>
    <mergeCell ref="H43:H45"/>
    <mergeCell ref="E37:E45"/>
    <mergeCell ref="E4:L4"/>
    <mergeCell ref="E5:L5"/>
    <mergeCell ref="E8:H8"/>
    <mergeCell ref="J8:L8"/>
    <mergeCell ref="E9:H9"/>
    <mergeCell ref="J9:L9"/>
    <mergeCell ref="I15:J15"/>
    <mergeCell ref="E15:E23"/>
    <mergeCell ref="F15:F23"/>
    <mergeCell ref="I56:J56"/>
    <mergeCell ref="I18:J18"/>
    <mergeCell ref="I19:J19"/>
    <mergeCell ref="I20:J20"/>
    <mergeCell ref="I27:J27"/>
    <mergeCell ref="I28:J28"/>
    <mergeCell ref="I29:J29"/>
    <mergeCell ref="D14:D49"/>
    <mergeCell ref="I22:J22"/>
    <mergeCell ref="I23:J23"/>
    <mergeCell ref="I26:J26"/>
    <mergeCell ref="E24:K24"/>
    <mergeCell ref="E35:K35"/>
    <mergeCell ref="G37:G39"/>
    <mergeCell ref="M14:M49"/>
    <mergeCell ref="E12:L12"/>
    <mergeCell ref="D7:D12"/>
    <mergeCell ref="M7:M12"/>
    <mergeCell ref="I8:I11"/>
    <mergeCell ref="I14:J14"/>
    <mergeCell ref="E10:H10"/>
    <mergeCell ref="J10:L10"/>
    <mergeCell ref="E11:H11"/>
    <mergeCell ref="J11:L11"/>
    <mergeCell ref="E7:L7"/>
    <mergeCell ref="E25:L25"/>
    <mergeCell ref="E36:L36"/>
    <mergeCell ref="I16:J16"/>
    <mergeCell ref="I21:J21"/>
    <mergeCell ref="I34:J34"/>
    <mergeCell ref="I55:J55"/>
    <mergeCell ref="F26:F34"/>
    <mergeCell ref="E26:E34"/>
    <mergeCell ref="G40:G42"/>
    <mergeCell ref="G43:G45"/>
    <mergeCell ref="E46:K46"/>
    <mergeCell ref="E48:K48"/>
    <mergeCell ref="E47:L47"/>
    <mergeCell ref="E49:L49"/>
    <mergeCell ref="I30:J30"/>
    <mergeCell ref="I31:J31"/>
    <mergeCell ref="I32:J32"/>
    <mergeCell ref="I33:J33"/>
    <mergeCell ref="E51:L51"/>
    <mergeCell ref="F37:F45"/>
    <mergeCell ref="C52:N52"/>
    <mergeCell ref="I58:J58"/>
    <mergeCell ref="I59:J59"/>
    <mergeCell ref="G26:G28"/>
    <mergeCell ref="H26:H28"/>
    <mergeCell ref="G29:G31"/>
    <mergeCell ref="H29:H31"/>
    <mergeCell ref="G32:G34"/>
    <mergeCell ref="I44:J44"/>
    <mergeCell ref="I45:J45"/>
    <mergeCell ref="H37:H39"/>
    <mergeCell ref="H40:H42"/>
    <mergeCell ref="I37:J37"/>
    <mergeCell ref="I41:J41"/>
    <mergeCell ref="I42:J42"/>
    <mergeCell ref="I43:J43"/>
    <mergeCell ref="I40:J40"/>
    <mergeCell ref="I53:J53"/>
    <mergeCell ref="I54:J54"/>
    <mergeCell ref="C2:N2"/>
    <mergeCell ref="N3:N49"/>
    <mergeCell ref="C50:N50"/>
    <mergeCell ref="C3:C49"/>
    <mergeCell ref="G15:G17"/>
    <mergeCell ref="H15:H17"/>
    <mergeCell ref="I17:J17"/>
    <mergeCell ref="H18:H20"/>
    <mergeCell ref="G21:G23"/>
    <mergeCell ref="H21:H23"/>
    <mergeCell ref="I38:J38"/>
    <mergeCell ref="I39:J39"/>
    <mergeCell ref="G18:G20"/>
    <mergeCell ref="H32:H34"/>
  </mergeCells>
  <pageMargins left="0.75" right="0.75" top="1" bottom="1" header="0.5" footer="0.5"/>
  <pageSetup orientation="portrait" horizontalDpi="4294967292" verticalDpi="4294967292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Lista!#REF!</xm:f>
          </x14:formula1>
          <xm:sqref>K37:K45 K15:K23 K26:K34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N36"/>
  <sheetViews>
    <sheetView showGridLines="0" showRowColHeaders="0" zoomScale="120" zoomScaleNormal="120" workbookViewId="0"/>
  </sheetViews>
  <sheetFormatPr baseColWidth="10" defaultRowHeight="16"/>
  <cols>
    <col min="1" max="2" width="1.83203125" customWidth="1"/>
    <col min="3" max="4" width="1.6640625" customWidth="1"/>
    <col min="5" max="5" width="19.5" customWidth="1"/>
    <col min="6" max="6" width="16.33203125" customWidth="1"/>
    <col min="7" max="7" width="23.1640625" customWidth="1"/>
    <col min="8" max="8" width="15.83203125" customWidth="1"/>
    <col min="9" max="9" width="1.33203125" customWidth="1"/>
    <col min="10" max="10" width="29.6640625" customWidth="1"/>
    <col min="11" max="12" width="19.5" customWidth="1"/>
    <col min="13" max="14" width="1.6640625" customWidth="1"/>
    <col min="15" max="15" width="2" customWidth="1"/>
    <col min="16" max="16" width="2.1640625" customWidth="1"/>
  </cols>
  <sheetData>
    <row r="1" spans="3:14" ht="9" customHeight="1"/>
    <row r="2" spans="3:14" ht="10" customHeight="1"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3:14" ht="15" customHeight="1">
      <c r="C3" s="52"/>
      <c r="D3" s="10"/>
      <c r="E3" s="10"/>
      <c r="F3" s="10"/>
      <c r="G3" s="10"/>
      <c r="H3" s="10"/>
      <c r="I3" s="10"/>
      <c r="J3" s="10"/>
      <c r="K3" s="10"/>
      <c r="L3" s="10"/>
      <c r="M3" s="10"/>
      <c r="N3" s="52"/>
    </row>
    <row r="4" spans="3:14" ht="32" customHeight="1">
      <c r="C4" s="52"/>
      <c r="D4" s="10"/>
      <c r="E4" s="87" t="s">
        <v>61</v>
      </c>
      <c r="F4" s="87"/>
      <c r="G4" s="87"/>
      <c r="H4" s="87"/>
      <c r="I4" s="87"/>
      <c r="J4" s="87"/>
      <c r="K4" s="87"/>
      <c r="L4" s="87"/>
      <c r="M4" s="10"/>
      <c r="N4" s="52"/>
    </row>
    <row r="5" spans="3:14" ht="20" customHeight="1">
      <c r="C5" s="52"/>
      <c r="D5" s="93" t="s">
        <v>68</v>
      </c>
      <c r="E5" s="93"/>
      <c r="F5" s="93"/>
      <c r="G5" s="93"/>
      <c r="H5" s="93"/>
      <c r="I5" s="93"/>
      <c r="J5" s="93"/>
      <c r="K5" s="93"/>
      <c r="L5" s="93"/>
      <c r="M5" s="93"/>
      <c r="N5" s="52"/>
    </row>
    <row r="6" spans="3:14" ht="20" customHeight="1">
      <c r="C6" s="52"/>
      <c r="D6" s="10"/>
      <c r="E6" s="102" t="s">
        <v>33</v>
      </c>
      <c r="F6" s="102"/>
      <c r="G6" s="102"/>
      <c r="H6" s="102"/>
      <c r="I6" s="16"/>
      <c r="J6" s="17">
        <v>0.15</v>
      </c>
      <c r="K6" s="16"/>
      <c r="L6" s="16"/>
      <c r="M6" s="10"/>
      <c r="N6" s="52"/>
    </row>
    <row r="7" spans="3:14" ht="10" customHeight="1">
      <c r="C7" s="52"/>
      <c r="D7" s="74"/>
      <c r="E7" s="74"/>
      <c r="F7" s="74"/>
      <c r="G7" s="74"/>
      <c r="H7" s="74"/>
      <c r="I7" s="74"/>
      <c r="J7" s="74"/>
      <c r="K7" s="74"/>
      <c r="L7" s="74"/>
      <c r="M7" s="74"/>
      <c r="N7" s="52"/>
    </row>
    <row r="8" spans="3:14">
      <c r="C8" s="52"/>
      <c r="D8" s="74"/>
      <c r="E8" s="77" t="s">
        <v>0</v>
      </c>
      <c r="F8" s="77"/>
      <c r="G8" s="77"/>
      <c r="H8" s="77"/>
      <c r="I8" s="75"/>
      <c r="J8" s="77" t="s">
        <v>1</v>
      </c>
      <c r="K8" s="77"/>
      <c r="L8" s="77"/>
      <c r="M8" s="74"/>
      <c r="N8" s="52"/>
    </row>
    <row r="9" spans="3:14" ht="23" customHeight="1">
      <c r="C9" s="52"/>
      <c r="D9" s="74"/>
      <c r="E9" s="78" t="str">
        <f>COnocer!E9</f>
        <v>Oportunidad de Ejemplo</v>
      </c>
      <c r="F9" s="78"/>
      <c r="G9" s="78"/>
      <c r="H9" s="78"/>
      <c r="I9" s="75"/>
      <c r="J9" s="78" t="str">
        <f>COnocer!J9</f>
        <v>Empresa A</v>
      </c>
      <c r="K9" s="78"/>
      <c r="L9" s="78"/>
      <c r="M9" s="74"/>
      <c r="N9" s="52"/>
    </row>
    <row r="10" spans="3:14">
      <c r="C10" s="52"/>
      <c r="D10" s="74"/>
      <c r="E10" s="77" t="s">
        <v>2</v>
      </c>
      <c r="F10" s="77"/>
      <c r="G10" s="77"/>
      <c r="H10" s="77"/>
      <c r="I10" s="75"/>
      <c r="J10" s="77" t="s">
        <v>3</v>
      </c>
      <c r="K10" s="77"/>
      <c r="L10" s="77"/>
      <c r="M10" s="74"/>
      <c r="N10" s="52"/>
    </row>
    <row r="11" spans="3:14" ht="23" customHeight="1">
      <c r="C11" s="52"/>
      <c r="D11" s="74"/>
      <c r="E11" s="78" t="str">
        <f>COnocer!E11</f>
        <v>Carlos Fernando Navarro</v>
      </c>
      <c r="F11" s="78"/>
      <c r="G11" s="78"/>
      <c r="H11" s="78"/>
      <c r="I11" s="75"/>
      <c r="J11" s="79">
        <f>COnocer!J11</f>
        <v>43585</v>
      </c>
      <c r="K11" s="79"/>
      <c r="L11" s="79"/>
      <c r="M11" s="74"/>
      <c r="N11" s="52"/>
    </row>
    <row r="12" spans="3:14" ht="10" customHeight="1">
      <c r="C12" s="52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52"/>
    </row>
    <row r="13" spans="3:14" ht="9" customHeight="1">
      <c r="C13" s="5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52"/>
    </row>
    <row r="14" spans="3:14" ht="40" customHeight="1">
      <c r="C14" s="52"/>
      <c r="D14" s="73"/>
      <c r="E14" s="12" t="s">
        <v>4</v>
      </c>
      <c r="F14" s="12" t="s">
        <v>5</v>
      </c>
      <c r="G14" s="12" t="s">
        <v>6</v>
      </c>
      <c r="H14" s="12" t="s">
        <v>7</v>
      </c>
      <c r="I14" s="76" t="s">
        <v>8</v>
      </c>
      <c r="J14" s="76"/>
      <c r="K14" s="12" t="s">
        <v>9</v>
      </c>
      <c r="L14" s="12" t="s">
        <v>10</v>
      </c>
      <c r="M14" s="73"/>
      <c r="N14" s="52"/>
    </row>
    <row r="15" spans="3:14" ht="51" customHeight="1">
      <c r="C15" s="52"/>
      <c r="D15" s="73"/>
      <c r="E15" s="103" t="s">
        <v>150</v>
      </c>
      <c r="F15" s="106">
        <v>1</v>
      </c>
      <c r="G15" s="60" t="s">
        <v>25</v>
      </c>
      <c r="H15" s="58">
        <v>0.4</v>
      </c>
      <c r="I15" s="71" t="s">
        <v>26</v>
      </c>
      <c r="J15" s="71"/>
      <c r="K15" s="3">
        <v>0</v>
      </c>
      <c r="L15" s="6">
        <f>$J$6*$F$15*$H$15*K15</f>
        <v>0</v>
      </c>
      <c r="M15" s="73"/>
      <c r="N15" s="52"/>
    </row>
    <row r="16" spans="3:14" ht="64" customHeight="1">
      <c r="C16" s="52"/>
      <c r="D16" s="73"/>
      <c r="E16" s="104"/>
      <c r="F16" s="107"/>
      <c r="G16" s="60"/>
      <c r="H16" s="59"/>
      <c r="I16" s="71" t="s">
        <v>27</v>
      </c>
      <c r="J16" s="71"/>
      <c r="K16" s="3">
        <v>0</v>
      </c>
      <c r="L16" s="6">
        <f>$J$6*$F$15*$H$15*K16</f>
        <v>0</v>
      </c>
      <c r="M16" s="73"/>
      <c r="N16" s="52"/>
    </row>
    <row r="17" spans="3:14" ht="63" customHeight="1">
      <c r="C17" s="52"/>
      <c r="D17" s="73"/>
      <c r="E17" s="104"/>
      <c r="F17" s="107"/>
      <c r="G17" s="60"/>
      <c r="H17" s="59"/>
      <c r="I17" s="71" t="s">
        <v>28</v>
      </c>
      <c r="J17" s="71"/>
      <c r="K17" s="3">
        <v>5</v>
      </c>
      <c r="L17" s="6">
        <f>$J$6*$F$15*$H$15*K17</f>
        <v>0.3</v>
      </c>
      <c r="M17" s="73"/>
      <c r="N17" s="52"/>
    </row>
    <row r="18" spans="3:14" ht="62" customHeight="1">
      <c r="C18" s="52"/>
      <c r="D18" s="73"/>
      <c r="E18" s="104"/>
      <c r="F18" s="107"/>
      <c r="G18" s="99" t="s">
        <v>72</v>
      </c>
      <c r="H18" s="61">
        <v>0.3</v>
      </c>
      <c r="I18" s="71" t="s">
        <v>70</v>
      </c>
      <c r="J18" s="71"/>
      <c r="K18" s="3">
        <v>0</v>
      </c>
      <c r="L18" s="6">
        <f>$J$6*$F$15*$H$18*K18</f>
        <v>0</v>
      </c>
      <c r="M18" s="73"/>
      <c r="N18" s="52"/>
    </row>
    <row r="19" spans="3:14" ht="75" customHeight="1">
      <c r="C19" s="52"/>
      <c r="D19" s="73"/>
      <c r="E19" s="104"/>
      <c r="F19" s="107"/>
      <c r="G19" s="100"/>
      <c r="H19" s="62"/>
      <c r="I19" s="71" t="s">
        <v>71</v>
      </c>
      <c r="J19" s="71"/>
      <c r="K19" s="3">
        <v>3</v>
      </c>
      <c r="L19" s="6">
        <f>$J$6*$F$15*$H$18*K19</f>
        <v>0.13500000000000001</v>
      </c>
      <c r="M19" s="73"/>
      <c r="N19" s="52"/>
    </row>
    <row r="20" spans="3:14" ht="58" customHeight="1">
      <c r="C20" s="52"/>
      <c r="D20" s="73"/>
      <c r="E20" s="104"/>
      <c r="F20" s="107"/>
      <c r="G20" s="101"/>
      <c r="H20" s="62"/>
      <c r="I20" s="71" t="s">
        <v>69</v>
      </c>
      <c r="J20" s="71"/>
      <c r="K20" s="3">
        <v>0</v>
      </c>
      <c r="L20" s="6">
        <f>$J$6*$F$15*$H$18*K20</f>
        <v>0</v>
      </c>
      <c r="M20" s="73"/>
      <c r="N20" s="52"/>
    </row>
    <row r="21" spans="3:14" ht="74" customHeight="1">
      <c r="C21" s="52"/>
      <c r="D21" s="73"/>
      <c r="E21" s="104"/>
      <c r="F21" s="107"/>
      <c r="G21" s="99" t="s">
        <v>73</v>
      </c>
      <c r="H21" s="96">
        <v>0.3</v>
      </c>
      <c r="I21" s="94" t="s">
        <v>127</v>
      </c>
      <c r="J21" s="95"/>
      <c r="K21" s="3">
        <v>0</v>
      </c>
      <c r="L21" s="6">
        <f>$J$6*$F$15*$H$21*K21</f>
        <v>0</v>
      </c>
      <c r="M21" s="73"/>
      <c r="N21" s="52"/>
    </row>
    <row r="22" spans="3:14" ht="78" customHeight="1">
      <c r="C22" s="52"/>
      <c r="D22" s="73"/>
      <c r="E22" s="104"/>
      <c r="F22" s="107"/>
      <c r="G22" s="100"/>
      <c r="H22" s="97"/>
      <c r="I22" s="94" t="s">
        <v>74</v>
      </c>
      <c r="J22" s="95"/>
      <c r="K22" s="3">
        <v>0</v>
      </c>
      <c r="L22" s="6">
        <f>$J$6*$F$15*$H$21*K22</f>
        <v>0</v>
      </c>
      <c r="M22" s="73"/>
      <c r="N22" s="52"/>
    </row>
    <row r="23" spans="3:14" ht="79" customHeight="1">
      <c r="C23" s="52"/>
      <c r="D23" s="73"/>
      <c r="E23" s="105"/>
      <c r="F23" s="108"/>
      <c r="G23" s="101"/>
      <c r="H23" s="98"/>
      <c r="I23" s="94" t="s">
        <v>75</v>
      </c>
      <c r="J23" s="95"/>
      <c r="K23" s="3">
        <v>4</v>
      </c>
      <c r="L23" s="6">
        <f>$J$6*$F$15*$H$21*K23</f>
        <v>0.18</v>
      </c>
      <c r="M23" s="73"/>
      <c r="N23" s="52"/>
    </row>
    <row r="24" spans="3:14">
      <c r="C24" s="52"/>
      <c r="D24" s="73"/>
      <c r="E24" s="83" t="s">
        <v>18</v>
      </c>
      <c r="F24" s="84"/>
      <c r="G24" s="84"/>
      <c r="H24" s="84"/>
      <c r="I24" s="84"/>
      <c r="J24" s="84"/>
      <c r="K24" s="84"/>
      <c r="L24" s="6">
        <f>SUM(L15:L20)</f>
        <v>0.435</v>
      </c>
      <c r="M24" s="73"/>
      <c r="N24" s="52"/>
    </row>
    <row r="25" spans="3:14" ht="19">
      <c r="C25" s="52"/>
      <c r="D25" s="73"/>
      <c r="E25" s="69" t="s">
        <v>156</v>
      </c>
      <c r="F25" s="69"/>
      <c r="G25" s="69"/>
      <c r="H25" s="69"/>
      <c r="I25" s="69"/>
      <c r="J25" s="69"/>
      <c r="K25" s="69"/>
      <c r="L25" s="9">
        <f>+L24</f>
        <v>0.435</v>
      </c>
      <c r="M25" s="73"/>
      <c r="N25" s="52"/>
    </row>
    <row r="26" spans="3:14" ht="10" customHeight="1">
      <c r="C26" s="52"/>
      <c r="D26" s="73"/>
      <c r="E26" s="70"/>
      <c r="F26" s="70"/>
      <c r="G26" s="70"/>
      <c r="H26" s="70"/>
      <c r="I26" s="70"/>
      <c r="J26" s="70"/>
      <c r="K26" s="70"/>
      <c r="L26" s="70"/>
      <c r="M26" s="73"/>
      <c r="N26" s="52"/>
    </row>
    <row r="27" spans="3:14" ht="10" customHeight="1"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3:14">
      <c r="E28" s="72"/>
      <c r="F28" s="72"/>
      <c r="G28" s="72"/>
      <c r="H28" s="72"/>
      <c r="I28" s="72"/>
      <c r="J28" s="72"/>
      <c r="K28" s="72"/>
      <c r="L28" s="72"/>
    </row>
    <row r="29" spans="3:14">
      <c r="C29" s="43" t="s">
        <v>161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/>
    </row>
    <row r="30" spans="3:14">
      <c r="I30" s="51"/>
      <c r="J30" s="51"/>
    </row>
    <row r="31" spans="3:14">
      <c r="H31" s="11"/>
      <c r="I31" s="51"/>
      <c r="J31" s="51"/>
    </row>
    <row r="32" spans="3:14">
      <c r="I32" s="51"/>
      <c r="J32" s="51"/>
    </row>
    <row r="33" spans="9:10">
      <c r="I33" s="51"/>
      <c r="J33" s="51"/>
    </row>
    <row r="34" spans="9:10">
      <c r="I34" s="51"/>
      <c r="J34" s="51"/>
    </row>
    <row r="35" spans="9:10">
      <c r="I35" s="51"/>
      <c r="J35" s="51"/>
    </row>
    <row r="36" spans="9:10">
      <c r="I36" s="51"/>
      <c r="J36" s="51"/>
    </row>
  </sheetData>
  <mergeCells count="52">
    <mergeCell ref="C2:N2"/>
    <mergeCell ref="C3:C26"/>
    <mergeCell ref="N3:N26"/>
    <mergeCell ref="E4:L4"/>
    <mergeCell ref="D7:D12"/>
    <mergeCell ref="E7:L7"/>
    <mergeCell ref="M7:M12"/>
    <mergeCell ref="E8:H8"/>
    <mergeCell ref="E6:H6"/>
    <mergeCell ref="I8:I11"/>
    <mergeCell ref="J8:L8"/>
    <mergeCell ref="E9:H9"/>
    <mergeCell ref="E15:E23"/>
    <mergeCell ref="F15:F23"/>
    <mergeCell ref="J10:L10"/>
    <mergeCell ref="E11:H11"/>
    <mergeCell ref="J11:L11"/>
    <mergeCell ref="E12:L12"/>
    <mergeCell ref="I21:J21"/>
    <mergeCell ref="I22:J22"/>
    <mergeCell ref="H21:H23"/>
    <mergeCell ref="G15:G17"/>
    <mergeCell ref="H15:H17"/>
    <mergeCell ref="I15:J15"/>
    <mergeCell ref="I16:J16"/>
    <mergeCell ref="I17:J17"/>
    <mergeCell ref="G18:G20"/>
    <mergeCell ref="H18:H20"/>
    <mergeCell ref="G21:G23"/>
    <mergeCell ref="I35:J35"/>
    <mergeCell ref="I36:J36"/>
    <mergeCell ref="I30:J30"/>
    <mergeCell ref="I31:J31"/>
    <mergeCell ref="I32:J32"/>
    <mergeCell ref="I33:J33"/>
    <mergeCell ref="I34:J34"/>
    <mergeCell ref="C29:N29"/>
    <mergeCell ref="D5:M5"/>
    <mergeCell ref="E28:L28"/>
    <mergeCell ref="E25:K25"/>
    <mergeCell ref="E26:L26"/>
    <mergeCell ref="C27:N27"/>
    <mergeCell ref="D14:D26"/>
    <mergeCell ref="I14:J14"/>
    <mergeCell ref="M14:M26"/>
    <mergeCell ref="E24:K24"/>
    <mergeCell ref="I23:J23"/>
    <mergeCell ref="I18:J18"/>
    <mergeCell ref="I19:J19"/>
    <mergeCell ref="J9:L9"/>
    <mergeCell ref="E10:H10"/>
    <mergeCell ref="I20:J20"/>
  </mergeCells>
  <phoneticPr fontId="12" type="noConversion"/>
  <pageMargins left="0.75" right="0.75" top="1" bottom="1" header="0.5" footer="0.5"/>
  <pageSetup orientation="portrait" horizontalDpi="4294967292" verticalDpi="4294967292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Lista!$A$2:$A$7</xm:f>
          </x14:formula1>
          <xm:sqref>K15:K23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86F0C-1994-E64D-87ED-2E0F24941CEC}">
  <dimension ref="C1:N42"/>
  <sheetViews>
    <sheetView showGridLines="0" showRowColHeaders="0" zoomScale="120" zoomScaleNormal="120" workbookViewId="0"/>
  </sheetViews>
  <sheetFormatPr baseColWidth="10" defaultRowHeight="16"/>
  <cols>
    <col min="1" max="2" width="1.83203125" customWidth="1"/>
    <col min="3" max="4" width="1.6640625" customWidth="1"/>
    <col min="5" max="5" width="19.5" customWidth="1"/>
    <col min="6" max="6" width="16.33203125" customWidth="1"/>
    <col min="7" max="7" width="23.1640625" customWidth="1"/>
    <col min="8" max="8" width="15.83203125" customWidth="1"/>
    <col min="9" max="9" width="1.33203125" customWidth="1"/>
    <col min="10" max="10" width="29.6640625" customWidth="1"/>
    <col min="11" max="12" width="19.5" customWidth="1"/>
    <col min="13" max="14" width="1.6640625" customWidth="1"/>
    <col min="15" max="15" width="2" customWidth="1"/>
    <col min="16" max="16" width="2.1640625" customWidth="1"/>
  </cols>
  <sheetData>
    <row r="1" spans="3:14" ht="9" customHeight="1"/>
    <row r="2" spans="3:14" ht="10" customHeight="1"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3:14">
      <c r="C3" s="52"/>
      <c r="D3" s="10"/>
      <c r="E3" s="10"/>
      <c r="F3" s="10"/>
      <c r="G3" s="10"/>
      <c r="H3" s="10"/>
      <c r="I3" s="10"/>
      <c r="J3" s="10"/>
      <c r="K3" s="10"/>
      <c r="L3" s="10"/>
      <c r="M3" s="10"/>
      <c r="N3" s="52"/>
    </row>
    <row r="4" spans="3:14" ht="32" customHeight="1">
      <c r="C4" s="52"/>
      <c r="D4" s="10"/>
      <c r="E4" s="87" t="s">
        <v>61</v>
      </c>
      <c r="F4" s="87"/>
      <c r="G4" s="87"/>
      <c r="H4" s="87"/>
      <c r="I4" s="87"/>
      <c r="J4" s="87"/>
      <c r="K4" s="87"/>
      <c r="L4" s="87"/>
      <c r="M4" s="10"/>
      <c r="N4" s="52"/>
    </row>
    <row r="5" spans="3:14" ht="20" customHeight="1">
      <c r="C5" s="52"/>
      <c r="D5" s="114" t="s">
        <v>102</v>
      </c>
      <c r="E5" s="114"/>
      <c r="F5" s="114"/>
      <c r="G5" s="114"/>
      <c r="H5" s="114"/>
      <c r="I5" s="114"/>
      <c r="J5" s="114"/>
      <c r="K5" s="114"/>
      <c r="L5" s="114"/>
      <c r="M5" s="114"/>
      <c r="N5" s="52"/>
    </row>
    <row r="6" spans="3:14" ht="20" customHeight="1">
      <c r="C6" s="52"/>
      <c r="D6" s="10"/>
      <c r="E6" s="102" t="s">
        <v>33</v>
      </c>
      <c r="F6" s="102"/>
      <c r="G6" s="102"/>
      <c r="H6" s="102"/>
      <c r="I6" s="16"/>
      <c r="J6" s="17">
        <v>0.2</v>
      </c>
      <c r="K6" s="16"/>
      <c r="L6" s="16"/>
      <c r="M6" s="10"/>
      <c r="N6" s="52"/>
    </row>
    <row r="7" spans="3:14" ht="10" customHeight="1">
      <c r="C7" s="52"/>
      <c r="D7" s="74"/>
      <c r="E7" s="74"/>
      <c r="F7" s="74"/>
      <c r="G7" s="74"/>
      <c r="H7" s="74"/>
      <c r="I7" s="74"/>
      <c r="J7" s="74"/>
      <c r="K7" s="74"/>
      <c r="L7" s="74"/>
      <c r="M7" s="74"/>
      <c r="N7" s="52"/>
    </row>
    <row r="8" spans="3:14">
      <c r="C8" s="52"/>
      <c r="D8" s="74"/>
      <c r="E8" s="77" t="s">
        <v>0</v>
      </c>
      <c r="F8" s="77"/>
      <c r="G8" s="77"/>
      <c r="H8" s="77"/>
      <c r="I8" s="75"/>
      <c r="J8" s="77" t="s">
        <v>1</v>
      </c>
      <c r="K8" s="77"/>
      <c r="L8" s="77"/>
      <c r="M8" s="74"/>
      <c r="N8" s="52"/>
    </row>
    <row r="9" spans="3:14" ht="23" customHeight="1">
      <c r="C9" s="52"/>
      <c r="D9" s="74"/>
      <c r="E9" s="78" t="str">
        <f>COnocer!E9</f>
        <v>Oportunidad de Ejemplo</v>
      </c>
      <c r="F9" s="78"/>
      <c r="G9" s="78"/>
      <c r="H9" s="78"/>
      <c r="I9" s="75"/>
      <c r="J9" s="78" t="str">
        <f>COnocer!J9</f>
        <v>Empresa A</v>
      </c>
      <c r="K9" s="78"/>
      <c r="L9" s="78"/>
      <c r="M9" s="74"/>
      <c r="N9" s="52"/>
    </row>
    <row r="10" spans="3:14">
      <c r="C10" s="52"/>
      <c r="D10" s="74"/>
      <c r="E10" s="77" t="s">
        <v>2</v>
      </c>
      <c r="F10" s="77"/>
      <c r="G10" s="77"/>
      <c r="H10" s="77"/>
      <c r="I10" s="75"/>
      <c r="J10" s="77" t="s">
        <v>3</v>
      </c>
      <c r="K10" s="77"/>
      <c r="L10" s="77"/>
      <c r="M10" s="74"/>
      <c r="N10" s="52"/>
    </row>
    <row r="11" spans="3:14" ht="23" customHeight="1">
      <c r="C11" s="52"/>
      <c r="D11" s="74"/>
      <c r="E11" s="78" t="str">
        <f>COnocer!E11</f>
        <v>Carlos Fernando Navarro</v>
      </c>
      <c r="F11" s="78"/>
      <c r="G11" s="78"/>
      <c r="H11" s="78"/>
      <c r="I11" s="75"/>
      <c r="J11" s="79">
        <f>COnocer!J11</f>
        <v>43585</v>
      </c>
      <c r="K11" s="79"/>
      <c r="L11" s="79"/>
      <c r="M11" s="74"/>
      <c r="N11" s="52"/>
    </row>
    <row r="12" spans="3:14" ht="10" customHeight="1">
      <c r="C12" s="52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52"/>
    </row>
    <row r="13" spans="3:14" ht="9" customHeight="1">
      <c r="C13" s="52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52"/>
    </row>
    <row r="14" spans="3:14" ht="40" customHeight="1">
      <c r="C14" s="52"/>
      <c r="D14" s="73"/>
      <c r="E14" s="34" t="s">
        <v>4</v>
      </c>
      <c r="F14" s="34" t="s">
        <v>5</v>
      </c>
      <c r="G14" s="34" t="s">
        <v>6</v>
      </c>
      <c r="H14" s="34" t="s">
        <v>7</v>
      </c>
      <c r="I14" s="76" t="s">
        <v>8</v>
      </c>
      <c r="J14" s="76"/>
      <c r="K14" s="34" t="s">
        <v>9</v>
      </c>
      <c r="L14" s="34" t="s">
        <v>10</v>
      </c>
      <c r="M14" s="73"/>
      <c r="N14" s="52"/>
    </row>
    <row r="15" spans="3:14" ht="54" customHeight="1">
      <c r="C15" s="52"/>
      <c r="D15" s="73"/>
      <c r="E15" s="90" t="s">
        <v>151</v>
      </c>
      <c r="F15" s="91">
        <v>0.5</v>
      </c>
      <c r="G15" s="110" t="s">
        <v>152</v>
      </c>
      <c r="H15" s="112">
        <v>0.5</v>
      </c>
      <c r="I15" s="89" t="s">
        <v>153</v>
      </c>
      <c r="J15" s="89"/>
      <c r="K15" s="2">
        <v>1</v>
      </c>
      <c r="L15" s="5">
        <f>$J$6*$F$15*$H$15*K15</f>
        <v>0.05</v>
      </c>
      <c r="M15" s="73"/>
      <c r="N15" s="52"/>
    </row>
    <row r="16" spans="3:14" ht="92" customHeight="1">
      <c r="C16" s="52"/>
      <c r="D16" s="73"/>
      <c r="E16" s="90"/>
      <c r="F16" s="92"/>
      <c r="G16" s="111"/>
      <c r="H16" s="113"/>
      <c r="I16" s="56" t="s">
        <v>154</v>
      </c>
      <c r="J16" s="56"/>
      <c r="K16" s="2">
        <v>0</v>
      </c>
      <c r="L16" s="5">
        <f>$J$6*$F$15*$H$15*K16</f>
        <v>0</v>
      </c>
      <c r="M16" s="73"/>
      <c r="N16" s="52"/>
    </row>
    <row r="17" spans="3:14" ht="93" customHeight="1">
      <c r="C17" s="52"/>
      <c r="D17" s="73"/>
      <c r="E17" s="90"/>
      <c r="F17" s="92"/>
      <c r="G17" s="111"/>
      <c r="H17" s="113"/>
      <c r="I17" s="56" t="s">
        <v>76</v>
      </c>
      <c r="J17" s="56"/>
      <c r="K17" s="2">
        <v>0</v>
      </c>
      <c r="L17" s="5">
        <f>$J$6*$F$15*$H$15*K17</f>
        <v>0</v>
      </c>
      <c r="M17" s="73"/>
      <c r="N17" s="52"/>
    </row>
    <row r="18" spans="3:14" ht="59" customHeight="1">
      <c r="C18" s="52"/>
      <c r="D18" s="73"/>
      <c r="E18" s="90"/>
      <c r="F18" s="92"/>
      <c r="G18" s="53" t="s">
        <v>77</v>
      </c>
      <c r="H18" s="54">
        <v>0.5</v>
      </c>
      <c r="I18" s="56" t="s">
        <v>78</v>
      </c>
      <c r="J18" s="56"/>
      <c r="K18" s="2">
        <v>0</v>
      </c>
      <c r="L18" s="5">
        <f>$J$6*$F$15*$H$18*K18</f>
        <v>0</v>
      </c>
      <c r="M18" s="73"/>
      <c r="N18" s="52"/>
    </row>
    <row r="19" spans="3:14" ht="61" customHeight="1">
      <c r="C19" s="52"/>
      <c r="D19" s="73"/>
      <c r="E19" s="90"/>
      <c r="F19" s="92"/>
      <c r="G19" s="53"/>
      <c r="H19" s="55"/>
      <c r="I19" s="56" t="s">
        <v>79</v>
      </c>
      <c r="J19" s="56"/>
      <c r="K19" s="2">
        <v>3</v>
      </c>
      <c r="L19" s="5">
        <f>$J$6*$F$15*$H$18*K19</f>
        <v>0.15000000000000002</v>
      </c>
      <c r="M19" s="73"/>
      <c r="N19" s="52"/>
    </row>
    <row r="20" spans="3:14" ht="66" customHeight="1">
      <c r="C20" s="52"/>
      <c r="D20" s="73"/>
      <c r="E20" s="90"/>
      <c r="F20" s="92"/>
      <c r="G20" s="53"/>
      <c r="H20" s="55"/>
      <c r="I20" s="56" t="s">
        <v>128</v>
      </c>
      <c r="J20" s="56"/>
      <c r="K20" s="2">
        <v>0</v>
      </c>
      <c r="L20" s="5">
        <f>$J$6*$F$15*$H$18*K20</f>
        <v>0</v>
      </c>
      <c r="M20" s="73"/>
      <c r="N20" s="52"/>
    </row>
    <row r="21" spans="3:14">
      <c r="C21" s="52"/>
      <c r="D21" s="73"/>
      <c r="E21" s="81" t="s">
        <v>12</v>
      </c>
      <c r="F21" s="82"/>
      <c r="G21" s="82"/>
      <c r="H21" s="82"/>
      <c r="I21" s="82"/>
      <c r="J21" s="82"/>
      <c r="K21" s="82"/>
      <c r="L21" s="5">
        <f>SUM(L15:L20)</f>
        <v>0.2</v>
      </c>
      <c r="M21" s="73"/>
      <c r="N21" s="52"/>
    </row>
    <row r="22" spans="3:14" ht="10" customHeight="1">
      <c r="C22" s="52"/>
      <c r="D22" s="73"/>
      <c r="E22" s="80"/>
      <c r="F22" s="80"/>
      <c r="G22" s="80"/>
      <c r="H22" s="80"/>
      <c r="I22" s="80"/>
      <c r="J22" s="80"/>
      <c r="K22" s="80"/>
      <c r="L22" s="80"/>
      <c r="M22" s="73"/>
      <c r="N22" s="52"/>
    </row>
    <row r="23" spans="3:14" ht="58" customHeight="1">
      <c r="C23" s="52"/>
      <c r="D23" s="73"/>
      <c r="E23" s="103" t="s">
        <v>107</v>
      </c>
      <c r="F23" s="106">
        <v>0.5</v>
      </c>
      <c r="G23" s="60" t="s">
        <v>83</v>
      </c>
      <c r="H23" s="58">
        <v>0.5</v>
      </c>
      <c r="I23" s="71" t="s">
        <v>29</v>
      </c>
      <c r="J23" s="71"/>
      <c r="K23" s="3">
        <v>0</v>
      </c>
      <c r="L23" s="6">
        <f>$J$6*$F$23*$H$23*K23</f>
        <v>0</v>
      </c>
      <c r="M23" s="73"/>
      <c r="N23" s="52"/>
    </row>
    <row r="24" spans="3:14" ht="55" customHeight="1">
      <c r="C24" s="52"/>
      <c r="D24" s="73"/>
      <c r="E24" s="104"/>
      <c r="F24" s="107"/>
      <c r="G24" s="60"/>
      <c r="H24" s="59"/>
      <c r="I24" s="71" t="s">
        <v>91</v>
      </c>
      <c r="J24" s="71"/>
      <c r="K24" s="3">
        <v>3</v>
      </c>
      <c r="L24" s="6">
        <f>$J$6*$F$23*$H$23*K24</f>
        <v>0.15000000000000002</v>
      </c>
      <c r="M24" s="73"/>
      <c r="N24" s="52"/>
    </row>
    <row r="25" spans="3:14" ht="76" customHeight="1">
      <c r="C25" s="52"/>
      <c r="D25" s="73"/>
      <c r="E25" s="104"/>
      <c r="F25" s="107"/>
      <c r="G25" s="60"/>
      <c r="H25" s="59"/>
      <c r="I25" s="71" t="s">
        <v>45</v>
      </c>
      <c r="J25" s="71"/>
      <c r="K25" s="3">
        <v>0</v>
      </c>
      <c r="L25" s="6">
        <f>$J$6*$F$23*$H$23*K25</f>
        <v>0</v>
      </c>
      <c r="M25" s="73"/>
      <c r="N25" s="52"/>
    </row>
    <row r="26" spans="3:14" ht="73" customHeight="1">
      <c r="C26" s="52"/>
      <c r="D26" s="73"/>
      <c r="E26" s="104"/>
      <c r="F26" s="107"/>
      <c r="G26" s="60" t="s">
        <v>80</v>
      </c>
      <c r="H26" s="61">
        <v>0.5</v>
      </c>
      <c r="I26" s="71" t="s">
        <v>81</v>
      </c>
      <c r="J26" s="71"/>
      <c r="K26" s="3">
        <v>0</v>
      </c>
      <c r="L26" s="6">
        <f>$J$6*$F$23*$H$26*K26</f>
        <v>0</v>
      </c>
      <c r="M26" s="73"/>
      <c r="N26" s="52"/>
    </row>
    <row r="27" spans="3:14" ht="65" customHeight="1">
      <c r="C27" s="52"/>
      <c r="D27" s="73"/>
      <c r="E27" s="104"/>
      <c r="F27" s="107"/>
      <c r="G27" s="60"/>
      <c r="H27" s="62"/>
      <c r="I27" s="71" t="s">
        <v>82</v>
      </c>
      <c r="J27" s="71"/>
      <c r="K27" s="3">
        <v>0</v>
      </c>
      <c r="L27" s="6">
        <f>$J$6*$F$23*$H$26*K27</f>
        <v>0</v>
      </c>
      <c r="M27" s="73"/>
      <c r="N27" s="52"/>
    </row>
    <row r="28" spans="3:14" ht="67" customHeight="1">
      <c r="C28" s="52"/>
      <c r="D28" s="73"/>
      <c r="E28" s="104"/>
      <c r="F28" s="107"/>
      <c r="G28" s="60"/>
      <c r="H28" s="62"/>
      <c r="I28" s="71" t="s">
        <v>155</v>
      </c>
      <c r="J28" s="71"/>
      <c r="K28" s="3">
        <v>5</v>
      </c>
      <c r="L28" s="6">
        <f>$J$6*$F$23*$H$26*K28</f>
        <v>0.25</v>
      </c>
      <c r="M28" s="73"/>
      <c r="N28" s="52"/>
    </row>
    <row r="29" spans="3:14">
      <c r="C29" s="52"/>
      <c r="D29" s="73"/>
      <c r="E29" s="83" t="s">
        <v>18</v>
      </c>
      <c r="F29" s="84"/>
      <c r="G29" s="84"/>
      <c r="H29" s="84"/>
      <c r="I29" s="84"/>
      <c r="J29" s="84"/>
      <c r="K29" s="84"/>
      <c r="L29" s="6">
        <f>SUM(L23:L28)</f>
        <v>0.4</v>
      </c>
      <c r="M29" s="73"/>
      <c r="N29" s="52"/>
    </row>
    <row r="30" spans="3:14" ht="10" customHeight="1">
      <c r="C30" s="52"/>
      <c r="D30" s="73"/>
      <c r="E30" s="109"/>
      <c r="F30" s="109"/>
      <c r="G30" s="109"/>
      <c r="H30" s="109"/>
      <c r="I30" s="109"/>
      <c r="J30" s="109"/>
      <c r="K30" s="109"/>
      <c r="L30" s="109"/>
      <c r="M30" s="73"/>
      <c r="N30" s="52"/>
    </row>
    <row r="31" spans="3:14" ht="19" customHeight="1">
      <c r="C31" s="52"/>
      <c r="D31" s="73"/>
      <c r="E31" s="69" t="s">
        <v>157</v>
      </c>
      <c r="F31" s="69"/>
      <c r="G31" s="69"/>
      <c r="H31" s="69"/>
      <c r="I31" s="69"/>
      <c r="J31" s="69"/>
      <c r="K31" s="69"/>
      <c r="L31" s="22">
        <f>L21+L29</f>
        <v>0.60000000000000009</v>
      </c>
      <c r="M31" s="73"/>
      <c r="N31" s="52"/>
    </row>
    <row r="32" spans="3:14" ht="10" customHeight="1">
      <c r="C32" s="52"/>
      <c r="D32" s="73"/>
      <c r="E32" s="70"/>
      <c r="F32" s="70"/>
      <c r="G32" s="70"/>
      <c r="H32" s="70"/>
      <c r="I32" s="70"/>
      <c r="J32" s="70"/>
      <c r="K32" s="70"/>
      <c r="L32" s="70"/>
      <c r="M32" s="73"/>
      <c r="N32" s="52"/>
    </row>
    <row r="33" spans="3:14" ht="10" customHeight="1"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3:14">
      <c r="E34" s="72"/>
      <c r="F34" s="72"/>
      <c r="G34" s="72"/>
      <c r="H34" s="72"/>
      <c r="I34" s="72"/>
      <c r="J34" s="72"/>
      <c r="K34" s="72"/>
      <c r="L34" s="72"/>
    </row>
    <row r="35" spans="3:14">
      <c r="C35" s="43" t="s">
        <v>161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5"/>
    </row>
    <row r="36" spans="3:14">
      <c r="I36" s="51"/>
      <c r="J36" s="51"/>
    </row>
    <row r="37" spans="3:14">
      <c r="H37" s="11"/>
      <c r="I37" s="51"/>
      <c r="J37" s="51"/>
    </row>
    <row r="38" spans="3:14">
      <c r="I38" s="51"/>
      <c r="J38" s="51"/>
    </row>
    <row r="39" spans="3:14">
      <c r="I39" s="51"/>
      <c r="J39" s="51"/>
    </row>
    <row r="40" spans="3:14">
      <c r="I40" s="51"/>
      <c r="J40" s="51"/>
    </row>
    <row r="41" spans="3:14">
      <c r="I41" s="51"/>
      <c r="J41" s="51"/>
    </row>
    <row r="42" spans="3:14">
      <c r="I42" s="51"/>
      <c r="J42" s="51"/>
    </row>
  </sheetData>
  <mergeCells count="62">
    <mergeCell ref="C2:N2"/>
    <mergeCell ref="C3:C32"/>
    <mergeCell ref="N3:N32"/>
    <mergeCell ref="E4:L4"/>
    <mergeCell ref="D5:M5"/>
    <mergeCell ref="E6:H6"/>
    <mergeCell ref="D7:D12"/>
    <mergeCell ref="E7:L7"/>
    <mergeCell ref="M7:M12"/>
    <mergeCell ref="E8:H8"/>
    <mergeCell ref="I8:I11"/>
    <mergeCell ref="J8:L8"/>
    <mergeCell ref="E9:H9"/>
    <mergeCell ref="J9:L9"/>
    <mergeCell ref="E10:H10"/>
    <mergeCell ref="J10:L10"/>
    <mergeCell ref="G26:G28"/>
    <mergeCell ref="E21:K21"/>
    <mergeCell ref="E22:L22"/>
    <mergeCell ref="E23:E28"/>
    <mergeCell ref="G18:G20"/>
    <mergeCell ref="H18:H20"/>
    <mergeCell ref="I18:J18"/>
    <mergeCell ref="I19:J19"/>
    <mergeCell ref="E11:H11"/>
    <mergeCell ref="J11:L11"/>
    <mergeCell ref="E12:L12"/>
    <mergeCell ref="I16:J16"/>
    <mergeCell ref="I17:J17"/>
    <mergeCell ref="I14:J14"/>
    <mergeCell ref="E31:K31"/>
    <mergeCell ref="E32:L32"/>
    <mergeCell ref="C33:N33"/>
    <mergeCell ref="M14:M32"/>
    <mergeCell ref="E15:E20"/>
    <mergeCell ref="F15:F20"/>
    <mergeCell ref="G15:G17"/>
    <mergeCell ref="H15:H17"/>
    <mergeCell ref="I15:J15"/>
    <mergeCell ref="D14:D32"/>
    <mergeCell ref="F23:F28"/>
    <mergeCell ref="G23:G25"/>
    <mergeCell ref="H23:H25"/>
    <mergeCell ref="I23:J23"/>
    <mergeCell ref="I24:J24"/>
    <mergeCell ref="I25:J25"/>
    <mergeCell ref="I20:J20"/>
    <mergeCell ref="I41:J41"/>
    <mergeCell ref="I42:J42"/>
    <mergeCell ref="C35:N35"/>
    <mergeCell ref="I36:J36"/>
    <mergeCell ref="I37:J37"/>
    <mergeCell ref="I38:J38"/>
    <mergeCell ref="I39:J39"/>
    <mergeCell ref="I40:J40"/>
    <mergeCell ref="E34:L34"/>
    <mergeCell ref="H26:H28"/>
    <mergeCell ref="I26:J26"/>
    <mergeCell ref="I27:J27"/>
    <mergeCell ref="I28:J28"/>
    <mergeCell ref="E29:K29"/>
    <mergeCell ref="E30:L30"/>
  </mergeCells>
  <pageMargins left="0.75" right="0.75" top="1" bottom="1" header="0.5" footer="0.5"/>
  <pageSetup orientation="portrait" horizontalDpi="4294967292" verticalDpi="4294967292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704965-62A3-914E-9FD1-A5E61439DA56}">
          <x14:formula1>
            <xm:f>Lista!#REF!</xm:f>
          </x14:formula1>
          <xm:sqref>K23:K28 K15:K20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N42"/>
  <sheetViews>
    <sheetView showGridLines="0" showRowColHeaders="0" zoomScale="120" zoomScaleNormal="120" workbookViewId="0"/>
  </sheetViews>
  <sheetFormatPr baseColWidth="10" defaultRowHeight="16"/>
  <cols>
    <col min="1" max="2" width="1.83203125" customWidth="1"/>
    <col min="3" max="4" width="1.6640625" customWidth="1"/>
    <col min="5" max="5" width="19.5" customWidth="1"/>
    <col min="6" max="6" width="16.33203125" customWidth="1"/>
    <col min="7" max="7" width="23.1640625" customWidth="1"/>
    <col min="8" max="8" width="15.83203125" customWidth="1"/>
    <col min="9" max="9" width="1.33203125" customWidth="1"/>
    <col min="10" max="10" width="29.6640625" customWidth="1"/>
    <col min="11" max="12" width="19.5" customWidth="1"/>
    <col min="13" max="14" width="1.6640625" customWidth="1"/>
    <col min="15" max="15" width="2" customWidth="1"/>
    <col min="16" max="16" width="2.1640625" customWidth="1"/>
  </cols>
  <sheetData>
    <row r="1" spans="3:14" ht="9" customHeight="1"/>
    <row r="2" spans="3:14" ht="10" customHeight="1"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3:14">
      <c r="C3" s="52"/>
      <c r="D3" s="10"/>
      <c r="E3" s="10"/>
      <c r="F3" s="10"/>
      <c r="G3" s="10"/>
      <c r="H3" s="10"/>
      <c r="I3" s="10"/>
      <c r="J3" s="10"/>
      <c r="K3" s="10"/>
      <c r="L3" s="10"/>
      <c r="M3" s="10"/>
      <c r="N3" s="52"/>
    </row>
    <row r="4" spans="3:14" ht="32" customHeight="1">
      <c r="C4" s="52"/>
      <c r="D4" s="10"/>
      <c r="E4" s="87" t="s">
        <v>61</v>
      </c>
      <c r="F4" s="87"/>
      <c r="G4" s="87"/>
      <c r="H4" s="87"/>
      <c r="I4" s="87"/>
      <c r="J4" s="87"/>
      <c r="K4" s="87"/>
      <c r="L4" s="87"/>
      <c r="M4" s="10"/>
      <c r="N4" s="52"/>
    </row>
    <row r="5" spans="3:14" ht="20" customHeight="1">
      <c r="C5" s="52"/>
      <c r="D5" s="114" t="s">
        <v>103</v>
      </c>
      <c r="E5" s="114"/>
      <c r="F5" s="114"/>
      <c r="G5" s="114"/>
      <c r="H5" s="114"/>
      <c r="I5" s="114"/>
      <c r="J5" s="114"/>
      <c r="K5" s="114"/>
      <c r="L5" s="114"/>
      <c r="M5" s="114"/>
      <c r="N5" s="52"/>
    </row>
    <row r="6" spans="3:14" ht="20" customHeight="1">
      <c r="C6" s="52"/>
      <c r="D6" s="10"/>
      <c r="E6" s="102" t="s">
        <v>33</v>
      </c>
      <c r="F6" s="102"/>
      <c r="G6" s="102"/>
      <c r="H6" s="102"/>
      <c r="I6" s="16"/>
      <c r="J6" s="17">
        <v>0.25</v>
      </c>
      <c r="K6" s="16"/>
      <c r="L6" s="16"/>
      <c r="M6" s="10"/>
      <c r="N6" s="52"/>
    </row>
    <row r="7" spans="3:14" ht="10" customHeight="1">
      <c r="C7" s="52"/>
      <c r="D7" s="74"/>
      <c r="E7" s="74"/>
      <c r="F7" s="74"/>
      <c r="G7" s="74"/>
      <c r="H7" s="74"/>
      <c r="I7" s="74"/>
      <c r="J7" s="74"/>
      <c r="K7" s="74"/>
      <c r="L7" s="74"/>
      <c r="M7" s="74"/>
      <c r="N7" s="52"/>
    </row>
    <row r="8" spans="3:14">
      <c r="C8" s="52"/>
      <c r="D8" s="74"/>
      <c r="E8" s="77" t="s">
        <v>0</v>
      </c>
      <c r="F8" s="77"/>
      <c r="G8" s="77"/>
      <c r="H8" s="77"/>
      <c r="I8" s="75"/>
      <c r="J8" s="77" t="s">
        <v>1</v>
      </c>
      <c r="K8" s="77"/>
      <c r="L8" s="77"/>
      <c r="M8" s="74"/>
      <c r="N8" s="52"/>
    </row>
    <row r="9" spans="3:14" ht="23" customHeight="1">
      <c r="C9" s="52"/>
      <c r="D9" s="74"/>
      <c r="E9" s="78" t="str">
        <f>COnocer!E9</f>
        <v>Oportunidad de Ejemplo</v>
      </c>
      <c r="F9" s="78"/>
      <c r="G9" s="78"/>
      <c r="H9" s="78"/>
      <c r="I9" s="75"/>
      <c r="J9" s="78" t="str">
        <f>COnocer!J9</f>
        <v>Empresa A</v>
      </c>
      <c r="K9" s="78"/>
      <c r="L9" s="78"/>
      <c r="M9" s="74"/>
      <c r="N9" s="52"/>
    </row>
    <row r="10" spans="3:14">
      <c r="C10" s="52"/>
      <c r="D10" s="74"/>
      <c r="E10" s="77" t="s">
        <v>2</v>
      </c>
      <c r="F10" s="77"/>
      <c r="G10" s="77"/>
      <c r="H10" s="77"/>
      <c r="I10" s="75"/>
      <c r="J10" s="77" t="s">
        <v>3</v>
      </c>
      <c r="K10" s="77"/>
      <c r="L10" s="77"/>
      <c r="M10" s="74"/>
      <c r="N10" s="52"/>
    </row>
    <row r="11" spans="3:14" ht="23" customHeight="1">
      <c r="C11" s="52"/>
      <c r="D11" s="74"/>
      <c r="E11" s="78" t="str">
        <f>COnocer!E11</f>
        <v>Carlos Fernando Navarro</v>
      </c>
      <c r="F11" s="78"/>
      <c r="G11" s="78"/>
      <c r="H11" s="78"/>
      <c r="I11" s="75"/>
      <c r="J11" s="79">
        <f>COnocer!J11</f>
        <v>43585</v>
      </c>
      <c r="K11" s="79"/>
      <c r="L11" s="79"/>
      <c r="M11" s="74"/>
      <c r="N11" s="52"/>
    </row>
    <row r="12" spans="3:14" ht="10" customHeight="1">
      <c r="C12" s="52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52"/>
    </row>
    <row r="13" spans="3:14" ht="9" customHeight="1">
      <c r="C13" s="5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52"/>
    </row>
    <row r="14" spans="3:14" ht="40" customHeight="1">
      <c r="C14" s="52"/>
      <c r="D14" s="73"/>
      <c r="E14" s="12" t="s">
        <v>4</v>
      </c>
      <c r="F14" s="12" t="s">
        <v>5</v>
      </c>
      <c r="G14" s="12" t="s">
        <v>6</v>
      </c>
      <c r="H14" s="12" t="s">
        <v>7</v>
      </c>
      <c r="I14" s="76" t="s">
        <v>8</v>
      </c>
      <c r="J14" s="76"/>
      <c r="K14" s="12" t="s">
        <v>9</v>
      </c>
      <c r="L14" s="12" t="s">
        <v>10</v>
      </c>
      <c r="M14" s="73"/>
      <c r="N14" s="52"/>
    </row>
    <row r="15" spans="3:14" ht="54" customHeight="1">
      <c r="C15" s="52"/>
      <c r="D15" s="73"/>
      <c r="E15" s="90" t="s">
        <v>108</v>
      </c>
      <c r="F15" s="91">
        <v>0.5</v>
      </c>
      <c r="G15" s="110" t="s">
        <v>84</v>
      </c>
      <c r="H15" s="112">
        <v>1</v>
      </c>
      <c r="I15" s="89" t="s">
        <v>85</v>
      </c>
      <c r="J15" s="89"/>
      <c r="K15" s="2">
        <v>0</v>
      </c>
      <c r="L15" s="5">
        <f>$J$6*$F$15*$H$15*K15</f>
        <v>0</v>
      </c>
      <c r="M15" s="73"/>
      <c r="N15" s="52"/>
    </row>
    <row r="16" spans="3:14" ht="89" customHeight="1">
      <c r="C16" s="52"/>
      <c r="D16" s="73"/>
      <c r="E16" s="90"/>
      <c r="F16" s="92"/>
      <c r="G16" s="111"/>
      <c r="H16" s="113"/>
      <c r="I16" s="56" t="s">
        <v>86</v>
      </c>
      <c r="J16" s="56"/>
      <c r="K16" s="2">
        <v>3</v>
      </c>
      <c r="L16" s="5">
        <f t="shared" ref="L16:L17" si="0">$J$6*$F$15*$H$15*K16</f>
        <v>0.375</v>
      </c>
      <c r="M16" s="73"/>
      <c r="N16" s="52"/>
    </row>
    <row r="17" spans="3:14" ht="78" customHeight="1">
      <c r="C17" s="52"/>
      <c r="D17" s="73"/>
      <c r="E17" s="90"/>
      <c r="F17" s="92"/>
      <c r="G17" s="111"/>
      <c r="H17" s="113"/>
      <c r="I17" s="56" t="s">
        <v>87</v>
      </c>
      <c r="J17" s="56"/>
      <c r="K17" s="2">
        <v>0</v>
      </c>
      <c r="L17" s="5">
        <f t="shared" si="0"/>
        <v>0</v>
      </c>
      <c r="M17" s="73"/>
      <c r="N17" s="52"/>
    </row>
    <row r="18" spans="3:14">
      <c r="C18" s="52"/>
      <c r="D18" s="73"/>
      <c r="E18" s="81" t="s">
        <v>12</v>
      </c>
      <c r="F18" s="82"/>
      <c r="G18" s="82"/>
      <c r="H18" s="82"/>
      <c r="I18" s="82"/>
      <c r="J18" s="82"/>
      <c r="K18" s="82"/>
      <c r="L18" s="5">
        <f>SUM(L15:L17)</f>
        <v>0.375</v>
      </c>
      <c r="M18" s="73"/>
      <c r="N18" s="52"/>
    </row>
    <row r="19" spans="3:14" ht="10" customHeight="1">
      <c r="C19" s="52"/>
      <c r="D19" s="73"/>
      <c r="E19" s="80"/>
      <c r="F19" s="80"/>
      <c r="G19" s="80"/>
      <c r="H19" s="80"/>
      <c r="I19" s="80"/>
      <c r="J19" s="80"/>
      <c r="K19" s="80"/>
      <c r="L19" s="80"/>
      <c r="M19" s="73"/>
      <c r="N19" s="52"/>
    </row>
    <row r="20" spans="3:14" ht="63" customHeight="1">
      <c r="C20" s="52"/>
      <c r="D20" s="73"/>
      <c r="E20" s="103" t="s">
        <v>109</v>
      </c>
      <c r="F20" s="106">
        <v>0.5</v>
      </c>
      <c r="G20" s="60" t="s">
        <v>44</v>
      </c>
      <c r="H20" s="58">
        <v>0.3</v>
      </c>
      <c r="I20" s="71" t="s">
        <v>88</v>
      </c>
      <c r="J20" s="71"/>
      <c r="K20" s="3">
        <v>0</v>
      </c>
      <c r="L20" s="6">
        <f>$J$6*$F$20*$H$20*K20</f>
        <v>0</v>
      </c>
      <c r="M20" s="73"/>
      <c r="N20" s="52"/>
    </row>
    <row r="21" spans="3:14" ht="55" customHeight="1">
      <c r="C21" s="52"/>
      <c r="D21" s="73"/>
      <c r="E21" s="104"/>
      <c r="F21" s="107"/>
      <c r="G21" s="60"/>
      <c r="H21" s="59"/>
      <c r="I21" s="71" t="s">
        <v>129</v>
      </c>
      <c r="J21" s="71"/>
      <c r="K21" s="3">
        <v>3</v>
      </c>
      <c r="L21" s="6">
        <f>$J$6*$F$20*$H$20*K21</f>
        <v>0.11249999999999999</v>
      </c>
      <c r="M21" s="73"/>
      <c r="N21" s="52"/>
    </row>
    <row r="22" spans="3:14" ht="76" customHeight="1">
      <c r="C22" s="52"/>
      <c r="D22" s="73"/>
      <c r="E22" s="104"/>
      <c r="F22" s="107"/>
      <c r="G22" s="60"/>
      <c r="H22" s="59"/>
      <c r="I22" s="71" t="s">
        <v>89</v>
      </c>
      <c r="J22" s="71"/>
      <c r="K22" s="3">
        <v>0</v>
      </c>
      <c r="L22" s="6">
        <f>$J$6*$F$20*$H$20*K22</f>
        <v>0</v>
      </c>
      <c r="M22" s="73"/>
      <c r="N22" s="52"/>
    </row>
    <row r="23" spans="3:14" ht="63" customHeight="1">
      <c r="C23" s="52"/>
      <c r="D23" s="73"/>
      <c r="E23" s="104"/>
      <c r="F23" s="107"/>
      <c r="G23" s="60" t="s">
        <v>90</v>
      </c>
      <c r="H23" s="61">
        <v>0.3</v>
      </c>
      <c r="I23" s="71" t="s">
        <v>130</v>
      </c>
      <c r="J23" s="71"/>
      <c r="K23" s="3">
        <v>0</v>
      </c>
      <c r="L23" s="6">
        <f>$J$6*$F$20*$H$23*K23</f>
        <v>0</v>
      </c>
      <c r="M23" s="73"/>
      <c r="N23" s="52"/>
    </row>
    <row r="24" spans="3:14" ht="65" customHeight="1">
      <c r="C24" s="52"/>
      <c r="D24" s="73"/>
      <c r="E24" s="104"/>
      <c r="F24" s="107"/>
      <c r="G24" s="60"/>
      <c r="H24" s="62"/>
      <c r="I24" s="71" t="s">
        <v>92</v>
      </c>
      <c r="J24" s="71"/>
      <c r="K24" s="3">
        <v>0</v>
      </c>
      <c r="L24" s="6">
        <f>$J$6*$F$20*$H$23*K24</f>
        <v>0</v>
      </c>
      <c r="M24" s="73"/>
      <c r="N24" s="52"/>
    </row>
    <row r="25" spans="3:14" ht="71" customHeight="1">
      <c r="C25" s="52"/>
      <c r="D25" s="73"/>
      <c r="E25" s="104"/>
      <c r="F25" s="107"/>
      <c r="G25" s="60"/>
      <c r="H25" s="62"/>
      <c r="I25" s="71" t="s">
        <v>93</v>
      </c>
      <c r="J25" s="71"/>
      <c r="K25" s="3">
        <v>5</v>
      </c>
      <c r="L25" s="6">
        <f>$J$6*$F$20*$H$23*K25</f>
        <v>0.1875</v>
      </c>
      <c r="M25" s="73"/>
      <c r="N25" s="52"/>
    </row>
    <row r="26" spans="3:14" ht="57" customHeight="1">
      <c r="C26" s="52"/>
      <c r="D26" s="73"/>
      <c r="E26" s="104"/>
      <c r="F26" s="107"/>
      <c r="G26" s="99" t="s">
        <v>94</v>
      </c>
      <c r="H26" s="96">
        <v>0.4</v>
      </c>
      <c r="I26" s="94" t="s">
        <v>95</v>
      </c>
      <c r="J26" s="95"/>
      <c r="K26" s="3">
        <v>1</v>
      </c>
      <c r="L26" s="6">
        <f>$J$6*$F$20*$H$26*K26</f>
        <v>0.05</v>
      </c>
      <c r="M26" s="73"/>
      <c r="N26" s="52"/>
    </row>
    <row r="27" spans="3:14" ht="54" customHeight="1">
      <c r="C27" s="52"/>
      <c r="D27" s="73"/>
      <c r="E27" s="104"/>
      <c r="F27" s="107"/>
      <c r="G27" s="100"/>
      <c r="H27" s="115"/>
      <c r="I27" s="94" t="s">
        <v>131</v>
      </c>
      <c r="J27" s="95"/>
      <c r="K27" s="3">
        <v>0</v>
      </c>
      <c r="L27" s="6">
        <f>$J$6*$F$20*$H$26*K27</f>
        <v>0</v>
      </c>
      <c r="M27" s="73"/>
      <c r="N27" s="52"/>
    </row>
    <row r="28" spans="3:14" ht="57" customHeight="1">
      <c r="C28" s="52"/>
      <c r="D28" s="73"/>
      <c r="E28" s="105"/>
      <c r="F28" s="108"/>
      <c r="G28" s="101"/>
      <c r="H28" s="116"/>
      <c r="I28" s="94" t="s">
        <v>96</v>
      </c>
      <c r="J28" s="95"/>
      <c r="K28" s="3">
        <v>0</v>
      </c>
      <c r="L28" s="6">
        <f>$J$6*$F$20*$H$26*K28</f>
        <v>0</v>
      </c>
      <c r="M28" s="73"/>
      <c r="N28" s="52"/>
    </row>
    <row r="29" spans="3:14">
      <c r="C29" s="52"/>
      <c r="D29" s="73"/>
      <c r="E29" s="83" t="s">
        <v>18</v>
      </c>
      <c r="F29" s="84"/>
      <c r="G29" s="84"/>
      <c r="H29" s="84"/>
      <c r="I29" s="84"/>
      <c r="J29" s="84"/>
      <c r="K29" s="84"/>
      <c r="L29" s="6">
        <f>SUM(L20:L28)</f>
        <v>0.35</v>
      </c>
      <c r="M29" s="73"/>
      <c r="N29" s="52"/>
    </row>
    <row r="30" spans="3:14" ht="10" customHeight="1">
      <c r="C30" s="52"/>
      <c r="D30" s="73"/>
      <c r="E30" s="109"/>
      <c r="F30" s="109"/>
      <c r="G30" s="109"/>
      <c r="H30" s="109"/>
      <c r="I30" s="109"/>
      <c r="J30" s="109"/>
      <c r="K30" s="109"/>
      <c r="L30" s="109"/>
      <c r="M30" s="73"/>
      <c r="N30" s="52"/>
    </row>
    <row r="31" spans="3:14" ht="19" customHeight="1">
      <c r="C31" s="52"/>
      <c r="D31" s="73"/>
      <c r="E31" s="69" t="s">
        <v>158</v>
      </c>
      <c r="F31" s="69"/>
      <c r="G31" s="69"/>
      <c r="H31" s="69"/>
      <c r="I31" s="69"/>
      <c r="J31" s="69"/>
      <c r="K31" s="69"/>
      <c r="L31" s="9">
        <f>L18+L29</f>
        <v>0.72499999999999998</v>
      </c>
      <c r="M31" s="73"/>
      <c r="N31" s="52"/>
    </row>
    <row r="32" spans="3:14" ht="10" customHeight="1">
      <c r="C32" s="52"/>
      <c r="D32" s="73"/>
      <c r="E32" s="70"/>
      <c r="F32" s="70"/>
      <c r="G32" s="70"/>
      <c r="H32" s="70"/>
      <c r="I32" s="70"/>
      <c r="J32" s="70"/>
      <c r="K32" s="70"/>
      <c r="L32" s="70"/>
      <c r="M32" s="73"/>
      <c r="N32" s="52"/>
    </row>
    <row r="33" spans="3:14" ht="10" customHeight="1"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3:14">
      <c r="E34" s="72"/>
      <c r="F34" s="72"/>
      <c r="G34" s="72"/>
      <c r="H34" s="72"/>
      <c r="I34" s="72"/>
      <c r="J34" s="72"/>
      <c r="K34" s="72"/>
      <c r="L34" s="72"/>
    </row>
    <row r="35" spans="3:14">
      <c r="C35" s="43" t="s">
        <v>161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5"/>
    </row>
    <row r="36" spans="3:14">
      <c r="I36" s="51"/>
      <c r="J36" s="51"/>
    </row>
    <row r="37" spans="3:14">
      <c r="H37" s="11"/>
      <c r="I37" s="51"/>
      <c r="J37" s="51"/>
    </row>
    <row r="38" spans="3:14">
      <c r="I38" s="51"/>
      <c r="J38" s="51"/>
    </row>
    <row r="39" spans="3:14">
      <c r="I39" s="51"/>
      <c r="J39" s="51"/>
    </row>
    <row r="40" spans="3:14">
      <c r="I40" s="51"/>
      <c r="J40" s="51"/>
    </row>
    <row r="41" spans="3:14">
      <c r="I41" s="51"/>
      <c r="J41" s="51"/>
    </row>
    <row r="42" spans="3:14">
      <c r="I42" s="51"/>
      <c r="J42" s="51"/>
    </row>
  </sheetData>
  <mergeCells count="62">
    <mergeCell ref="I25:J25"/>
    <mergeCell ref="E19:L19"/>
    <mergeCell ref="F20:F28"/>
    <mergeCell ref="E20:E28"/>
    <mergeCell ref="G20:G22"/>
    <mergeCell ref="H20:H22"/>
    <mergeCell ref="I20:J20"/>
    <mergeCell ref="I21:J21"/>
    <mergeCell ref="I22:J22"/>
    <mergeCell ref="I37:J37"/>
    <mergeCell ref="I36:J36"/>
    <mergeCell ref="E34:L34"/>
    <mergeCell ref="C33:N33"/>
    <mergeCell ref="M14:M32"/>
    <mergeCell ref="E15:E17"/>
    <mergeCell ref="F15:F17"/>
    <mergeCell ref="I15:J15"/>
    <mergeCell ref="E18:K18"/>
    <mergeCell ref="I16:J16"/>
    <mergeCell ref="I17:J17"/>
    <mergeCell ref="E29:K29"/>
    <mergeCell ref="I23:J23"/>
    <mergeCell ref="G15:G17"/>
    <mergeCell ref="H15:H17"/>
    <mergeCell ref="I28:J28"/>
    <mergeCell ref="I42:J42"/>
    <mergeCell ref="I41:J41"/>
    <mergeCell ref="I40:J40"/>
    <mergeCell ref="I39:J39"/>
    <mergeCell ref="I38:J38"/>
    <mergeCell ref="C2:N2"/>
    <mergeCell ref="C3:C32"/>
    <mergeCell ref="N3:N32"/>
    <mergeCell ref="E4:L4"/>
    <mergeCell ref="D7:D12"/>
    <mergeCell ref="E7:L7"/>
    <mergeCell ref="M7:M12"/>
    <mergeCell ref="E8:H8"/>
    <mergeCell ref="E6:H6"/>
    <mergeCell ref="I8:I11"/>
    <mergeCell ref="J8:L8"/>
    <mergeCell ref="E9:H9"/>
    <mergeCell ref="J9:L9"/>
    <mergeCell ref="I27:J27"/>
    <mergeCell ref="E10:H10"/>
    <mergeCell ref="I26:J26"/>
    <mergeCell ref="C35:N35"/>
    <mergeCell ref="D5:M5"/>
    <mergeCell ref="E30:L30"/>
    <mergeCell ref="E31:K31"/>
    <mergeCell ref="E32:L32"/>
    <mergeCell ref="D14:D32"/>
    <mergeCell ref="I14:J14"/>
    <mergeCell ref="J10:L10"/>
    <mergeCell ref="E11:H11"/>
    <mergeCell ref="J11:L11"/>
    <mergeCell ref="E12:L12"/>
    <mergeCell ref="G23:G25"/>
    <mergeCell ref="H23:H25"/>
    <mergeCell ref="H26:H28"/>
    <mergeCell ref="G26:G28"/>
    <mergeCell ref="I24:J24"/>
  </mergeCells>
  <pageMargins left="0.75" right="0.75" top="1" bottom="1" header="0.5" footer="0.5"/>
  <pageSetup orientation="portrait" horizontalDpi="4294967292" verticalDpi="4294967292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Lista!$A$2:$A$7</xm:f>
          </x14:formula1>
          <xm:sqref>K20:K28 K15:K17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FDBBB-0486-F44F-AC7D-FE592284A2C8}">
  <dimension ref="C1:T36"/>
  <sheetViews>
    <sheetView showGridLines="0" showRowColHeaders="0" zoomScale="120" zoomScaleNormal="120" workbookViewId="0"/>
  </sheetViews>
  <sheetFormatPr baseColWidth="10" defaultRowHeight="16"/>
  <cols>
    <col min="1" max="2" width="1.83203125" customWidth="1"/>
    <col min="3" max="4" width="1.6640625" customWidth="1"/>
    <col min="5" max="5" width="19.5" customWidth="1"/>
    <col min="6" max="6" width="16.33203125" customWidth="1"/>
    <col min="7" max="7" width="23.1640625" customWidth="1"/>
    <col min="8" max="8" width="15.83203125" customWidth="1"/>
    <col min="9" max="9" width="1.33203125" customWidth="1"/>
    <col min="10" max="10" width="29.6640625" customWidth="1"/>
    <col min="11" max="12" width="19.5" customWidth="1"/>
    <col min="13" max="14" width="1.6640625" customWidth="1"/>
    <col min="15" max="15" width="2" customWidth="1"/>
    <col min="16" max="16" width="2.1640625" customWidth="1"/>
  </cols>
  <sheetData>
    <row r="1" spans="3:14" ht="9" customHeight="1"/>
    <row r="2" spans="3:14" ht="10" customHeight="1"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3:14" ht="15" customHeight="1">
      <c r="C3" s="52"/>
      <c r="D3" s="10"/>
      <c r="E3" s="10"/>
      <c r="F3" s="10"/>
      <c r="G3" s="10"/>
      <c r="H3" s="10"/>
      <c r="I3" s="10"/>
      <c r="J3" s="10"/>
      <c r="K3" s="10"/>
      <c r="L3" s="10"/>
      <c r="M3" s="10"/>
      <c r="N3" s="52"/>
    </row>
    <row r="4" spans="3:14" ht="32" customHeight="1">
      <c r="C4" s="52"/>
      <c r="D4" s="10"/>
      <c r="E4" s="87" t="s">
        <v>61</v>
      </c>
      <c r="F4" s="87"/>
      <c r="G4" s="87"/>
      <c r="H4" s="87"/>
      <c r="I4" s="87"/>
      <c r="J4" s="87"/>
      <c r="K4" s="87"/>
      <c r="L4" s="87"/>
      <c r="M4" s="10"/>
      <c r="N4" s="52"/>
    </row>
    <row r="5" spans="3:14" ht="20" customHeight="1">
      <c r="C5" s="52"/>
      <c r="D5" s="10"/>
      <c r="E5" s="88" t="s">
        <v>99</v>
      </c>
      <c r="F5" s="88"/>
      <c r="G5" s="88"/>
      <c r="H5" s="88"/>
      <c r="I5" s="88"/>
      <c r="J5" s="88"/>
      <c r="K5" s="88"/>
      <c r="L5" s="88"/>
      <c r="M5" s="10"/>
      <c r="N5" s="52"/>
    </row>
    <row r="6" spans="3:14" ht="20" customHeight="1">
      <c r="C6" s="52"/>
      <c r="D6" s="10"/>
      <c r="E6" s="85" t="s">
        <v>33</v>
      </c>
      <c r="F6" s="85"/>
      <c r="G6" s="85"/>
      <c r="H6" s="85"/>
      <c r="I6" s="32"/>
      <c r="J6" s="15">
        <v>0.15</v>
      </c>
      <c r="K6" s="32"/>
      <c r="L6" s="32"/>
      <c r="M6" s="10"/>
      <c r="N6" s="52"/>
    </row>
    <row r="7" spans="3:14" ht="10" customHeight="1">
      <c r="C7" s="52"/>
      <c r="D7" s="74"/>
      <c r="E7" s="74"/>
      <c r="F7" s="74"/>
      <c r="G7" s="74"/>
      <c r="H7" s="74"/>
      <c r="I7" s="74"/>
      <c r="J7" s="74"/>
      <c r="K7" s="74"/>
      <c r="L7" s="74"/>
      <c r="M7" s="74"/>
      <c r="N7" s="52"/>
    </row>
    <row r="8" spans="3:14">
      <c r="C8" s="52"/>
      <c r="D8" s="74"/>
      <c r="E8" s="77" t="s">
        <v>0</v>
      </c>
      <c r="F8" s="77"/>
      <c r="G8" s="77"/>
      <c r="H8" s="77"/>
      <c r="I8" s="75"/>
      <c r="J8" s="77" t="s">
        <v>43</v>
      </c>
      <c r="K8" s="77"/>
      <c r="L8" s="77"/>
      <c r="M8" s="74"/>
      <c r="N8" s="52"/>
    </row>
    <row r="9" spans="3:14" ht="23" customHeight="1">
      <c r="C9" s="52"/>
      <c r="D9" s="74"/>
      <c r="E9" s="78" t="str">
        <f>Intro!H8</f>
        <v>Oportunidad de Ejemplo</v>
      </c>
      <c r="F9" s="78"/>
      <c r="G9" s="78"/>
      <c r="H9" s="78"/>
      <c r="I9" s="75"/>
      <c r="J9" s="78" t="str">
        <f>+Intro!H9</f>
        <v>Empresa A</v>
      </c>
      <c r="K9" s="78"/>
      <c r="L9" s="78"/>
      <c r="M9" s="74"/>
      <c r="N9" s="52"/>
    </row>
    <row r="10" spans="3:14">
      <c r="C10" s="52"/>
      <c r="D10" s="74"/>
      <c r="E10" s="77" t="s">
        <v>2</v>
      </c>
      <c r="F10" s="77"/>
      <c r="G10" s="77"/>
      <c r="H10" s="77"/>
      <c r="I10" s="75"/>
      <c r="J10" s="77" t="s">
        <v>3</v>
      </c>
      <c r="K10" s="77"/>
      <c r="L10" s="77"/>
      <c r="M10" s="74"/>
      <c r="N10" s="52"/>
    </row>
    <row r="11" spans="3:14" ht="23" customHeight="1">
      <c r="C11" s="52"/>
      <c r="D11" s="74"/>
      <c r="E11" s="78" t="str">
        <f>+Intro!H10</f>
        <v>Carlos Fernando Navarro</v>
      </c>
      <c r="F11" s="78"/>
      <c r="G11" s="78"/>
      <c r="H11" s="78"/>
      <c r="I11" s="75"/>
      <c r="J11" s="79">
        <f>+Intro!H11</f>
        <v>43585</v>
      </c>
      <c r="K11" s="79"/>
      <c r="L11" s="79"/>
      <c r="M11" s="74"/>
      <c r="N11" s="52"/>
    </row>
    <row r="12" spans="3:14" ht="10" customHeight="1">
      <c r="C12" s="52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52"/>
    </row>
    <row r="13" spans="3:14" ht="9" customHeight="1">
      <c r="C13" s="52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52"/>
    </row>
    <row r="14" spans="3:14" ht="40" customHeight="1">
      <c r="C14" s="52"/>
      <c r="D14" s="73"/>
      <c r="E14" s="34" t="s">
        <v>4</v>
      </c>
      <c r="F14" s="34" t="s">
        <v>5</v>
      </c>
      <c r="G14" s="34" t="s">
        <v>6</v>
      </c>
      <c r="H14" s="34" t="s">
        <v>7</v>
      </c>
      <c r="I14" s="76" t="s">
        <v>8</v>
      </c>
      <c r="J14" s="76"/>
      <c r="K14" s="34" t="s">
        <v>9</v>
      </c>
      <c r="L14" s="34" t="s">
        <v>10</v>
      </c>
      <c r="M14" s="73"/>
      <c r="N14" s="52"/>
    </row>
    <row r="15" spans="3:14" ht="79" customHeight="1">
      <c r="C15" s="52"/>
      <c r="D15" s="73"/>
      <c r="E15" s="90" t="s">
        <v>110</v>
      </c>
      <c r="F15" s="91">
        <v>0.5</v>
      </c>
      <c r="G15" s="53" t="s">
        <v>97</v>
      </c>
      <c r="H15" s="54">
        <v>1</v>
      </c>
      <c r="I15" s="89" t="s">
        <v>132</v>
      </c>
      <c r="J15" s="89"/>
      <c r="K15" s="2">
        <v>0</v>
      </c>
      <c r="L15" s="5">
        <f>$J$6*$F$15*$H$15*K15</f>
        <v>0</v>
      </c>
      <c r="M15" s="73"/>
      <c r="N15" s="52"/>
    </row>
    <row r="16" spans="3:14" ht="55" customHeight="1">
      <c r="C16" s="52"/>
      <c r="D16" s="73"/>
      <c r="E16" s="90"/>
      <c r="F16" s="92"/>
      <c r="G16" s="53"/>
      <c r="H16" s="55"/>
      <c r="I16" s="56" t="s">
        <v>133</v>
      </c>
      <c r="J16" s="56"/>
      <c r="K16" s="2">
        <v>0</v>
      </c>
      <c r="L16" s="5">
        <f>$J$6*$F$15*$H$15*K16</f>
        <v>0</v>
      </c>
      <c r="M16" s="73"/>
      <c r="N16" s="52"/>
    </row>
    <row r="17" spans="3:20" ht="61" customHeight="1">
      <c r="C17" s="52"/>
      <c r="D17" s="73"/>
      <c r="E17" s="90"/>
      <c r="F17" s="92"/>
      <c r="G17" s="53"/>
      <c r="H17" s="55"/>
      <c r="I17" s="56" t="s">
        <v>98</v>
      </c>
      <c r="J17" s="56"/>
      <c r="K17" s="2">
        <v>4</v>
      </c>
      <c r="L17" s="5">
        <f>$J$6*$F$15*$H$15*K17</f>
        <v>0.3</v>
      </c>
      <c r="M17" s="73"/>
      <c r="N17" s="52"/>
    </row>
    <row r="18" spans="3:20">
      <c r="C18" s="52"/>
      <c r="D18" s="73"/>
      <c r="E18" s="81" t="s">
        <v>12</v>
      </c>
      <c r="F18" s="82"/>
      <c r="G18" s="82"/>
      <c r="H18" s="82"/>
      <c r="I18" s="82"/>
      <c r="J18" s="82"/>
      <c r="K18" s="82"/>
      <c r="L18" s="5">
        <f>SUM(L15:L17)</f>
        <v>0.3</v>
      </c>
      <c r="M18" s="73"/>
      <c r="N18" s="52"/>
    </row>
    <row r="19" spans="3:20" ht="10" customHeight="1">
      <c r="C19" s="52"/>
      <c r="D19" s="73"/>
      <c r="E19" s="80"/>
      <c r="F19" s="80"/>
      <c r="G19" s="80"/>
      <c r="H19" s="80"/>
      <c r="I19" s="80"/>
      <c r="J19" s="80"/>
      <c r="K19" s="80"/>
      <c r="L19" s="80"/>
      <c r="M19" s="73"/>
      <c r="N19" s="52"/>
    </row>
    <row r="20" spans="3:20" ht="51" customHeight="1">
      <c r="C20" s="52"/>
      <c r="D20" s="73"/>
      <c r="E20" s="65" t="s">
        <v>111</v>
      </c>
      <c r="F20" s="58">
        <v>0.5</v>
      </c>
      <c r="G20" s="60" t="s">
        <v>51</v>
      </c>
      <c r="H20" s="58">
        <v>1</v>
      </c>
      <c r="I20" s="71" t="s">
        <v>52</v>
      </c>
      <c r="J20" s="71"/>
      <c r="K20" s="3">
        <v>0</v>
      </c>
      <c r="L20" s="6">
        <f>$J$6*$F$20*$H$20*K20</f>
        <v>0</v>
      </c>
      <c r="M20" s="73"/>
      <c r="N20" s="52"/>
    </row>
    <row r="21" spans="3:20" ht="64" customHeight="1">
      <c r="C21" s="52"/>
      <c r="D21" s="73"/>
      <c r="E21" s="65"/>
      <c r="F21" s="59"/>
      <c r="G21" s="60"/>
      <c r="H21" s="59"/>
      <c r="I21" s="71" t="s">
        <v>100</v>
      </c>
      <c r="J21" s="71"/>
      <c r="K21" s="3">
        <v>0</v>
      </c>
      <c r="L21" s="6">
        <f>$J$6*$F$20*$H$20*K21</f>
        <v>0</v>
      </c>
      <c r="M21" s="73"/>
      <c r="N21" s="52"/>
    </row>
    <row r="22" spans="3:20" ht="69" customHeight="1">
      <c r="C22" s="52"/>
      <c r="D22" s="73"/>
      <c r="E22" s="65"/>
      <c r="F22" s="59"/>
      <c r="G22" s="60"/>
      <c r="H22" s="59"/>
      <c r="I22" s="71" t="s">
        <v>101</v>
      </c>
      <c r="J22" s="71"/>
      <c r="K22" s="3">
        <v>5</v>
      </c>
      <c r="L22" s="6">
        <f>$J$6*$F$20*$H$20*K22</f>
        <v>0.375</v>
      </c>
      <c r="M22" s="73"/>
      <c r="N22" s="52"/>
    </row>
    <row r="23" spans="3:20">
      <c r="C23" s="52"/>
      <c r="D23" s="73"/>
      <c r="E23" s="117" t="s">
        <v>23</v>
      </c>
      <c r="F23" s="118"/>
      <c r="G23" s="118"/>
      <c r="H23" s="118"/>
      <c r="I23" s="118"/>
      <c r="J23" s="118"/>
      <c r="K23" s="118"/>
      <c r="L23" s="29">
        <f>SUM(L20:L22)</f>
        <v>0.375</v>
      </c>
      <c r="M23" s="73"/>
      <c r="N23" s="52"/>
    </row>
    <row r="24" spans="3:20" ht="10" customHeight="1">
      <c r="C24" s="52"/>
      <c r="D24" s="73"/>
      <c r="E24" s="70"/>
      <c r="F24" s="70"/>
      <c r="G24" s="70"/>
      <c r="H24" s="70"/>
      <c r="I24" s="70"/>
      <c r="J24" s="70"/>
      <c r="K24" s="70"/>
      <c r="L24" s="70"/>
      <c r="M24" s="73"/>
      <c r="N24" s="52"/>
    </row>
    <row r="25" spans="3:20" ht="19">
      <c r="C25" s="52"/>
      <c r="D25" s="73"/>
      <c r="E25" s="69" t="s">
        <v>159</v>
      </c>
      <c r="F25" s="69"/>
      <c r="G25" s="69"/>
      <c r="H25" s="69"/>
      <c r="I25" s="69"/>
      <c r="J25" s="69"/>
      <c r="K25" s="69"/>
      <c r="L25" s="22">
        <f>L18+L23</f>
        <v>0.67500000000000004</v>
      </c>
      <c r="M25" s="73"/>
      <c r="N25" s="52"/>
    </row>
    <row r="26" spans="3:20" ht="10" customHeight="1">
      <c r="C26" s="52"/>
      <c r="D26" s="73"/>
      <c r="E26" s="70"/>
      <c r="F26" s="70"/>
      <c r="G26" s="70"/>
      <c r="H26" s="70"/>
      <c r="I26" s="70"/>
      <c r="J26" s="70"/>
      <c r="K26" s="70"/>
      <c r="L26" s="70"/>
      <c r="M26" s="73"/>
      <c r="N26" s="52"/>
    </row>
    <row r="27" spans="3:20" ht="10" customHeight="1"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3:20">
      <c r="E28" s="72"/>
      <c r="F28" s="72"/>
      <c r="G28" s="72"/>
      <c r="H28" s="72"/>
      <c r="I28" s="72"/>
      <c r="J28" s="72"/>
      <c r="K28" s="72"/>
      <c r="L28" s="72"/>
    </row>
    <row r="29" spans="3:20">
      <c r="C29" s="43" t="s">
        <v>161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/>
      <c r="O29" s="19"/>
      <c r="P29" s="19"/>
      <c r="Q29" s="19"/>
      <c r="R29" s="19"/>
      <c r="S29" s="19"/>
      <c r="T29" s="20"/>
    </row>
    <row r="30" spans="3:20">
      <c r="I30" s="51"/>
      <c r="J30" s="51"/>
    </row>
    <row r="31" spans="3:20">
      <c r="H31" s="11"/>
      <c r="I31" s="51"/>
      <c r="J31" s="51"/>
    </row>
    <row r="32" spans="3:20">
      <c r="I32" s="51"/>
      <c r="J32" s="51"/>
    </row>
    <row r="33" spans="9:10">
      <c r="I33" s="51"/>
      <c r="J33" s="51"/>
    </row>
    <row r="34" spans="9:10">
      <c r="I34" s="51"/>
      <c r="J34" s="51"/>
    </row>
    <row r="35" spans="9:10">
      <c r="I35" s="51"/>
      <c r="J35" s="51"/>
    </row>
    <row r="36" spans="9:10">
      <c r="I36" s="51"/>
      <c r="J36" s="51"/>
    </row>
  </sheetData>
  <mergeCells count="52">
    <mergeCell ref="C2:N2"/>
    <mergeCell ref="C3:C26"/>
    <mergeCell ref="N3:N26"/>
    <mergeCell ref="E4:L4"/>
    <mergeCell ref="E5:L5"/>
    <mergeCell ref="E6:H6"/>
    <mergeCell ref="D7:D12"/>
    <mergeCell ref="E7:L7"/>
    <mergeCell ref="M7:M12"/>
    <mergeCell ref="E8:H8"/>
    <mergeCell ref="I8:I11"/>
    <mergeCell ref="J8:L8"/>
    <mergeCell ref="E9:H9"/>
    <mergeCell ref="J9:L9"/>
    <mergeCell ref="E10:H10"/>
    <mergeCell ref="J10:L10"/>
    <mergeCell ref="E11:H11"/>
    <mergeCell ref="J11:L11"/>
    <mergeCell ref="E12:L12"/>
    <mergeCell ref="I14:J14"/>
    <mergeCell ref="E15:E17"/>
    <mergeCell ref="F15:F17"/>
    <mergeCell ref="G15:G17"/>
    <mergeCell ref="H15:H17"/>
    <mergeCell ref="I15:J15"/>
    <mergeCell ref="I16:J16"/>
    <mergeCell ref="E25:K25"/>
    <mergeCell ref="E26:L26"/>
    <mergeCell ref="C27:N27"/>
    <mergeCell ref="M14:M26"/>
    <mergeCell ref="D14:D26"/>
    <mergeCell ref="I20:J20"/>
    <mergeCell ref="I21:J21"/>
    <mergeCell ref="I22:J22"/>
    <mergeCell ref="E23:K23"/>
    <mergeCell ref="E24:L24"/>
    <mergeCell ref="E18:K18"/>
    <mergeCell ref="I17:J17"/>
    <mergeCell ref="I35:J35"/>
    <mergeCell ref="I36:J36"/>
    <mergeCell ref="C29:N29"/>
    <mergeCell ref="I30:J30"/>
    <mergeCell ref="I31:J31"/>
    <mergeCell ref="I32:J32"/>
    <mergeCell ref="I33:J33"/>
    <mergeCell ref="I34:J34"/>
    <mergeCell ref="E28:L28"/>
    <mergeCell ref="E19:L19"/>
    <mergeCell ref="E20:E22"/>
    <mergeCell ref="F20:F22"/>
    <mergeCell ref="G20:G22"/>
    <mergeCell ref="H20:H22"/>
  </mergeCells>
  <pageMargins left="0.75" right="0.75" top="1" bottom="1" header="0.5" footer="0.5"/>
  <pageSetup orientation="portrait" horizontalDpi="4294967292" verticalDpi="4294967292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330E16-4594-6F41-9871-650E1A6B72C7}">
          <x14:formula1>
            <xm:f>Lista!#REF!</xm:f>
          </x14:formula1>
          <xm:sqref>K20:K22 K15:K17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3C223-A003-EB45-914E-CFEC8D7E9CEE}">
  <dimension ref="C1:P72"/>
  <sheetViews>
    <sheetView showGridLines="0" showRowColHeaders="0" zoomScale="120" zoomScaleNormal="120" workbookViewId="0"/>
  </sheetViews>
  <sheetFormatPr baseColWidth="10" defaultRowHeight="16"/>
  <cols>
    <col min="1" max="2" width="1.83203125" customWidth="1"/>
    <col min="3" max="4" width="1.6640625" customWidth="1"/>
    <col min="5" max="5" width="19.5" customWidth="1"/>
    <col min="6" max="6" width="16.33203125" customWidth="1"/>
    <col min="7" max="7" width="23.1640625" customWidth="1"/>
    <col min="8" max="8" width="15.83203125" customWidth="1"/>
    <col min="9" max="9" width="29.6640625" customWidth="1"/>
    <col min="10" max="10" width="19.5" customWidth="1"/>
    <col min="11" max="12" width="1.6640625" customWidth="1"/>
    <col min="13" max="13" width="2" customWidth="1"/>
    <col min="14" max="14" width="2.1640625" customWidth="1"/>
  </cols>
  <sheetData>
    <row r="1" spans="3:12" ht="9" customHeight="1"/>
    <row r="2" spans="3:12" ht="10" customHeight="1"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3:12">
      <c r="C3" s="52"/>
      <c r="D3" s="10"/>
      <c r="E3" s="10"/>
      <c r="F3" s="10"/>
      <c r="G3" s="10"/>
      <c r="H3" s="10"/>
      <c r="I3" s="10"/>
      <c r="J3" s="10"/>
      <c r="K3" s="10"/>
      <c r="L3" s="52"/>
    </row>
    <row r="4" spans="3:12" ht="32" customHeight="1">
      <c r="C4" s="52"/>
      <c r="D4" s="10"/>
      <c r="E4" s="87" t="s">
        <v>30</v>
      </c>
      <c r="F4" s="87"/>
      <c r="G4" s="87"/>
      <c r="H4" s="87"/>
      <c r="I4" s="87"/>
      <c r="J4" s="87"/>
      <c r="K4" s="10"/>
      <c r="L4" s="52"/>
    </row>
    <row r="5" spans="3:12" ht="28" customHeight="1">
      <c r="C5" s="52"/>
      <c r="D5" s="10"/>
      <c r="E5" s="88" t="s">
        <v>62</v>
      </c>
      <c r="F5" s="88"/>
      <c r="G5" s="88"/>
      <c r="H5" s="88"/>
      <c r="I5" s="88"/>
      <c r="J5" s="88"/>
      <c r="K5" s="10"/>
      <c r="L5" s="52"/>
    </row>
    <row r="6" spans="3:12" ht="21" customHeight="1">
      <c r="C6" s="52"/>
      <c r="D6" s="129"/>
      <c r="E6" s="129"/>
      <c r="F6" s="129"/>
      <c r="G6" s="129"/>
      <c r="H6" s="129"/>
      <c r="I6" s="129"/>
      <c r="J6" s="129"/>
      <c r="K6" s="129"/>
      <c r="L6" s="52"/>
    </row>
    <row r="7" spans="3:12" ht="10" customHeight="1">
      <c r="C7" s="52"/>
      <c r="D7" s="74"/>
      <c r="E7" s="74"/>
      <c r="F7" s="74"/>
      <c r="G7" s="74"/>
      <c r="H7" s="74"/>
      <c r="I7" s="74"/>
      <c r="J7" s="74"/>
      <c r="K7" s="74"/>
      <c r="L7" s="52"/>
    </row>
    <row r="8" spans="3:12">
      <c r="C8" s="52"/>
      <c r="D8" s="74"/>
      <c r="E8" s="77" t="s">
        <v>0</v>
      </c>
      <c r="F8" s="77"/>
      <c r="G8" s="77"/>
      <c r="H8" s="77"/>
      <c r="I8" s="77" t="s">
        <v>1</v>
      </c>
      <c r="J8" s="77"/>
      <c r="K8" s="74"/>
      <c r="L8" s="52"/>
    </row>
    <row r="9" spans="3:12" ht="23" customHeight="1">
      <c r="C9" s="52"/>
      <c r="D9" s="74"/>
      <c r="E9" s="78" t="str">
        <f>COnocer!E9</f>
        <v>Oportunidad de Ejemplo</v>
      </c>
      <c r="F9" s="78"/>
      <c r="G9" s="78"/>
      <c r="H9" s="78"/>
      <c r="I9" s="78" t="str">
        <f>COnocer!J9</f>
        <v>Empresa A</v>
      </c>
      <c r="J9" s="78"/>
      <c r="K9" s="74"/>
      <c r="L9" s="52"/>
    </row>
    <row r="10" spans="3:12">
      <c r="C10" s="52"/>
      <c r="D10" s="74"/>
      <c r="E10" s="77" t="s">
        <v>2</v>
      </c>
      <c r="F10" s="77"/>
      <c r="G10" s="77"/>
      <c r="H10" s="77"/>
      <c r="I10" s="77" t="s">
        <v>3</v>
      </c>
      <c r="J10" s="77"/>
      <c r="K10" s="74"/>
      <c r="L10" s="52"/>
    </row>
    <row r="11" spans="3:12" ht="23" customHeight="1">
      <c r="C11" s="52"/>
      <c r="D11" s="74"/>
      <c r="E11" s="78" t="str">
        <f>COnocer!E11</f>
        <v>Carlos Fernando Navarro</v>
      </c>
      <c r="F11" s="78"/>
      <c r="G11" s="78"/>
      <c r="H11" s="78"/>
      <c r="I11" s="79">
        <f>COnocer!J11</f>
        <v>43585</v>
      </c>
      <c r="J11" s="79"/>
      <c r="K11" s="74"/>
      <c r="L11" s="52"/>
    </row>
    <row r="12" spans="3:12" ht="10" customHeight="1">
      <c r="C12" s="52"/>
      <c r="D12" s="74"/>
      <c r="E12" s="74"/>
      <c r="F12" s="74"/>
      <c r="G12" s="74"/>
      <c r="H12" s="74"/>
      <c r="I12" s="74"/>
      <c r="J12" s="74"/>
      <c r="K12" s="74"/>
      <c r="L12" s="52"/>
    </row>
    <row r="13" spans="3:12" ht="9" customHeight="1">
      <c r="C13" s="52"/>
      <c r="D13" s="33"/>
      <c r="E13" s="33"/>
      <c r="F13" s="33"/>
      <c r="G13" s="33"/>
      <c r="H13" s="33"/>
      <c r="I13" s="33"/>
      <c r="J13" s="33"/>
      <c r="K13" s="33"/>
      <c r="L13" s="52"/>
    </row>
    <row r="14" spans="3:12" ht="40" customHeight="1">
      <c r="C14" s="52"/>
      <c r="D14" s="73"/>
      <c r="E14" s="34" t="s">
        <v>31</v>
      </c>
      <c r="F14" s="128" t="s">
        <v>35</v>
      </c>
      <c r="G14" s="128"/>
      <c r="H14" s="128"/>
      <c r="I14" s="38"/>
      <c r="J14" s="38" t="s">
        <v>32</v>
      </c>
      <c r="K14" s="73"/>
      <c r="L14" s="52"/>
    </row>
    <row r="15" spans="3:12">
      <c r="C15" s="52"/>
      <c r="D15" s="73"/>
      <c r="E15" s="14" t="s">
        <v>115</v>
      </c>
      <c r="F15" s="124" t="str">
        <f>+COnocer!E5</f>
        <v>Conocimiento del Negocio</v>
      </c>
      <c r="G15" s="125"/>
      <c r="H15" s="126"/>
      <c r="I15" s="39"/>
      <c r="J15" s="25">
        <f>COnocer!L48</f>
        <v>0.80437499999999995</v>
      </c>
      <c r="K15" s="73"/>
      <c r="L15" s="52"/>
    </row>
    <row r="16" spans="3:12">
      <c r="C16" s="52"/>
      <c r="D16" s="73"/>
      <c r="E16" s="14" t="s">
        <v>116</v>
      </c>
      <c r="F16" s="124" t="str">
        <f>+COnstruir!D5</f>
        <v>Construcción de una Visión de Solución</v>
      </c>
      <c r="G16" s="125"/>
      <c r="H16" s="126"/>
      <c r="I16" s="39"/>
      <c r="J16" s="25">
        <f>COnstruir!L25</f>
        <v>0.435</v>
      </c>
      <c r="K16" s="73"/>
      <c r="L16" s="52"/>
    </row>
    <row r="17" spans="3:12">
      <c r="C17" s="52"/>
      <c r="D17" s="73"/>
      <c r="E17" s="14" t="s">
        <v>117</v>
      </c>
      <c r="F17" s="124" t="str">
        <f>+COvencer!D5</f>
        <v>Convencimiento al Prospecto de nuestra Propuesta</v>
      </c>
      <c r="G17" s="125"/>
      <c r="H17" s="126"/>
      <c r="I17" s="39"/>
      <c r="J17" s="25">
        <f>COvencer!L31</f>
        <v>0.72499999999999998</v>
      </c>
      <c r="K17" s="73"/>
      <c r="L17" s="52"/>
    </row>
    <row r="18" spans="3:12">
      <c r="C18" s="52"/>
      <c r="D18" s="73"/>
      <c r="E18" s="14" t="s">
        <v>118</v>
      </c>
      <c r="F18" s="124" t="str">
        <f>COvencer!D5</f>
        <v>Convencimiento al Prospecto de nuestra Propuesta</v>
      </c>
      <c r="G18" s="125"/>
      <c r="H18" s="125"/>
      <c r="I18" s="39"/>
      <c r="J18" s="25">
        <f>COvencer!L31</f>
        <v>0.72499999999999998</v>
      </c>
      <c r="K18" s="73"/>
      <c r="L18" s="52"/>
    </row>
    <row r="19" spans="3:12" ht="15" customHeight="1">
      <c r="C19" s="52"/>
      <c r="D19" s="73"/>
      <c r="E19" s="14" t="s">
        <v>119</v>
      </c>
      <c r="F19" s="124" t="str">
        <f>COncertar!E5</f>
        <v>Concertar un acuerdo y contratar la solución</v>
      </c>
      <c r="G19" s="125"/>
      <c r="H19" s="125"/>
      <c r="I19" s="39"/>
      <c r="J19" s="25">
        <f>COncertar!L25</f>
        <v>0.67500000000000004</v>
      </c>
      <c r="K19" s="73"/>
      <c r="L19" s="52"/>
    </row>
    <row r="20" spans="3:12" ht="10" customHeight="1">
      <c r="C20" s="52"/>
      <c r="D20" s="73"/>
      <c r="E20" s="70"/>
      <c r="F20" s="70"/>
      <c r="G20" s="70"/>
      <c r="H20" s="70"/>
      <c r="I20" s="70"/>
      <c r="J20" s="70"/>
      <c r="K20" s="73"/>
      <c r="L20" s="52"/>
    </row>
    <row r="21" spans="3:12" ht="18" customHeight="1">
      <c r="C21" s="52"/>
      <c r="D21" s="73"/>
      <c r="E21" s="127" t="s">
        <v>34</v>
      </c>
      <c r="F21" s="127"/>
      <c r="G21" s="127"/>
      <c r="H21" s="127"/>
      <c r="I21" s="127"/>
      <c r="J21" s="22">
        <f>SUM(J15:J19)</f>
        <v>3.3643749999999999</v>
      </c>
      <c r="K21" s="73"/>
      <c r="L21" s="52"/>
    </row>
    <row r="22" spans="3:12" ht="10" customHeight="1">
      <c r="C22" s="52"/>
      <c r="D22" s="73"/>
      <c r="E22" s="70"/>
      <c r="F22" s="70"/>
      <c r="G22" s="70"/>
      <c r="H22" s="70"/>
      <c r="I22" s="70"/>
      <c r="J22" s="70"/>
      <c r="K22" s="73"/>
      <c r="L22" s="52"/>
    </row>
    <row r="23" spans="3:12" ht="15" customHeight="1">
      <c r="C23" s="36"/>
      <c r="D23" s="33"/>
      <c r="E23" s="123" t="s">
        <v>4</v>
      </c>
      <c r="F23" s="123"/>
      <c r="G23" s="18" t="s">
        <v>36</v>
      </c>
      <c r="H23" s="18" t="s">
        <v>32</v>
      </c>
      <c r="I23" s="18" t="s">
        <v>63</v>
      </c>
      <c r="J23" s="23" t="s">
        <v>64</v>
      </c>
      <c r="K23" s="33"/>
      <c r="L23" s="36"/>
    </row>
    <row r="24" spans="3:12" ht="44" customHeight="1">
      <c r="C24" s="36"/>
      <c r="D24" s="33"/>
      <c r="E24" s="119" t="str">
        <f>COnocer!E15</f>
        <v>C1. Entendimiento de la Necesidad del Potencial Cliente</v>
      </c>
      <c r="F24" s="119"/>
      <c r="G24" s="37" t="s">
        <v>56</v>
      </c>
      <c r="H24" s="21">
        <f>COnocer!L24</f>
        <v>0.17812499999999998</v>
      </c>
      <c r="I24" s="21">
        <f>SUM(COnocer!K15:K23)/3</f>
        <v>3</v>
      </c>
      <c r="J24" s="24">
        <f>COnocer!F15*COnocer!J6</f>
        <v>6.25E-2</v>
      </c>
      <c r="K24" s="33"/>
      <c r="L24" s="36"/>
    </row>
    <row r="25" spans="3:12" ht="25" customHeight="1">
      <c r="C25" s="36"/>
      <c r="D25" s="33"/>
      <c r="E25" s="122" t="str">
        <f>COnocer!E26</f>
        <v>C1. Posición Competitiva Inicial</v>
      </c>
      <c r="F25" s="122"/>
      <c r="G25" s="37" t="s">
        <v>55</v>
      </c>
      <c r="H25" s="21">
        <f>COnocer!L35</f>
        <v>0.39</v>
      </c>
      <c r="I25" s="21">
        <f>SUM(COnocer!K26:K34)/3</f>
        <v>4</v>
      </c>
      <c r="J25" s="24">
        <f>COnocer!F26*COnocer!J6</f>
        <v>0.1</v>
      </c>
      <c r="K25" s="33"/>
      <c r="L25" s="36"/>
    </row>
    <row r="26" spans="3:12" ht="39" customHeight="1">
      <c r="C26" s="36"/>
      <c r="D26" s="33"/>
      <c r="E26" s="119" t="str">
        <f>COnocer!E37</f>
        <v>C1. Cómo compra y decide el potencial cliente</v>
      </c>
      <c r="F26" s="119"/>
      <c r="G26" s="37" t="s">
        <v>57</v>
      </c>
      <c r="H26" s="21">
        <f>COnocer!L46</f>
        <v>0.23624999999999996</v>
      </c>
      <c r="I26" s="21">
        <f>SUM(COnocer!K37:K45)/3</f>
        <v>2.6666666666666665</v>
      </c>
      <c r="J26" s="24">
        <f>COnocer!F37*COnocer!J6</f>
        <v>8.7499999999999994E-2</v>
      </c>
      <c r="K26" s="33"/>
      <c r="L26" s="36"/>
    </row>
    <row r="27" spans="3:12" ht="32" customHeight="1">
      <c r="C27" s="36"/>
      <c r="D27" s="33"/>
      <c r="E27" s="119" t="str">
        <f>COnstruir!E15</f>
        <v>C2. Definición de una Solución a la necesidad del potencial cliente</v>
      </c>
      <c r="F27" s="119"/>
      <c r="G27" s="37" t="s">
        <v>112</v>
      </c>
      <c r="H27" s="21">
        <f>COnstruir!L24</f>
        <v>0.435</v>
      </c>
      <c r="I27" s="21">
        <f>SUM(COnstruir!K15:K23)/3</f>
        <v>4</v>
      </c>
      <c r="J27" s="24">
        <f>COnstruir!F15*COnstruir!J6</f>
        <v>0.15</v>
      </c>
      <c r="K27" s="33"/>
      <c r="L27" s="36"/>
    </row>
    <row r="28" spans="3:12" ht="42" customHeight="1">
      <c r="C28" s="36"/>
      <c r="D28" s="33"/>
      <c r="E28" s="119" t="str">
        <f>COnfirmar!E15</f>
        <v>C3. Validación de la Solución con el potencial cliente</v>
      </c>
      <c r="F28" s="119"/>
      <c r="G28" s="37" t="s">
        <v>37</v>
      </c>
      <c r="H28" s="21">
        <f>COnfirmar!L21</f>
        <v>0.2</v>
      </c>
      <c r="I28" s="21">
        <f>SUM(COnfirmar!K15:K20)/2</f>
        <v>2</v>
      </c>
      <c r="J28" s="24">
        <f>COnfirmar!F15*COnfirmar!J6</f>
        <v>0.1</v>
      </c>
      <c r="K28" s="33"/>
      <c r="L28" s="36"/>
    </row>
    <row r="29" spans="3:12" ht="42" customHeight="1">
      <c r="C29" s="36"/>
      <c r="D29" s="33"/>
      <c r="E29" s="120" t="str">
        <f>COnfirmar!E23</f>
        <v>C3. Presentación de la Propuesta</v>
      </c>
      <c r="F29" s="121"/>
      <c r="G29" s="37" t="s">
        <v>114</v>
      </c>
      <c r="H29" s="21">
        <f>COnfirmar!L29</f>
        <v>0.4</v>
      </c>
      <c r="I29" s="21">
        <f>SUM(COnfirmar!K23:K28)/2</f>
        <v>4</v>
      </c>
      <c r="J29" s="24">
        <f>COnfirmar!F23*COnfirmar!J6</f>
        <v>0.1</v>
      </c>
      <c r="K29" s="33"/>
      <c r="L29" s="36"/>
    </row>
    <row r="30" spans="3:12" ht="31" customHeight="1">
      <c r="C30" s="36"/>
      <c r="D30" s="33"/>
      <c r="E30" s="119" t="str">
        <f>COvencer!E15</f>
        <v>C4. Demostración de Capacidades</v>
      </c>
      <c r="F30" s="119"/>
      <c r="G30" s="37" t="s">
        <v>113</v>
      </c>
      <c r="H30" s="21">
        <f>COvencer!L18</f>
        <v>0.375</v>
      </c>
      <c r="I30" s="21">
        <f>SUM(COvencer!K15:K17)/1</f>
        <v>3</v>
      </c>
      <c r="J30" s="24">
        <f>COvencer!F15*COvencer!J6</f>
        <v>0.125</v>
      </c>
      <c r="K30" s="33"/>
      <c r="L30" s="36"/>
    </row>
    <row r="31" spans="3:12" ht="34" customHeight="1">
      <c r="C31" s="36"/>
      <c r="D31" s="33"/>
      <c r="E31" s="119" t="str">
        <f>COvencer!E20</f>
        <v>C4. Sustentación y Justificación de la Propuesta</v>
      </c>
      <c r="F31" s="119"/>
      <c r="G31" s="37" t="s">
        <v>53</v>
      </c>
      <c r="H31" s="21">
        <f>COvencer!L29</f>
        <v>0.35</v>
      </c>
      <c r="I31" s="21">
        <f>SUM(COvencer!K20:K28)/3</f>
        <v>3</v>
      </c>
      <c r="J31" s="24">
        <f>COvencer!F20*COvencer!J6</f>
        <v>0.125</v>
      </c>
      <c r="K31" s="33"/>
      <c r="L31" s="36"/>
    </row>
    <row r="32" spans="3:12" ht="24" customHeight="1">
      <c r="C32" s="36"/>
      <c r="D32" s="33"/>
      <c r="E32" s="120" t="str">
        <f>COncertar!E15</f>
        <v>C5. Negociación y Acuerdo</v>
      </c>
      <c r="F32" s="121"/>
      <c r="G32" s="37" t="s">
        <v>54</v>
      </c>
      <c r="H32" s="21">
        <f>COncertar!L18</f>
        <v>0.3</v>
      </c>
      <c r="I32" s="21">
        <f>SUM(COncertar!K15:K17)/1</f>
        <v>4</v>
      </c>
      <c r="J32" s="24">
        <f>COncertar!F15*COncertar!J6</f>
        <v>7.4999999999999997E-2</v>
      </c>
      <c r="K32" s="33"/>
      <c r="L32" s="36"/>
    </row>
    <row r="33" spans="3:16" ht="24" customHeight="1">
      <c r="C33" s="36"/>
      <c r="D33" s="33"/>
      <c r="E33" s="120" t="str">
        <f>COncertar!E20</f>
        <v xml:space="preserve"> C5. Condiciones de Contratación</v>
      </c>
      <c r="F33" s="121"/>
      <c r="G33" s="37" t="s">
        <v>160</v>
      </c>
      <c r="H33" s="21">
        <f>COncertar!L23</f>
        <v>0.375</v>
      </c>
      <c r="I33" s="21">
        <f>SUM(COncertar!K20:K22)/1</f>
        <v>5</v>
      </c>
      <c r="J33" s="24">
        <f>COncertar!F20*COncertar!J6</f>
        <v>7.4999999999999997E-2</v>
      </c>
      <c r="K33" s="33"/>
      <c r="L33" s="36"/>
      <c r="P33" s="30"/>
    </row>
    <row r="34" spans="3:16" ht="10" customHeight="1">
      <c r="C34" s="36"/>
      <c r="D34" s="33"/>
      <c r="E34" s="70"/>
      <c r="F34" s="70"/>
      <c r="G34" s="70"/>
      <c r="H34" s="70"/>
      <c r="I34" s="70"/>
      <c r="J34" s="70"/>
      <c r="K34" s="33"/>
      <c r="L34" s="36"/>
    </row>
    <row r="35" spans="3:16" ht="10" customHeight="1">
      <c r="C35" s="52"/>
      <c r="D35" s="52"/>
      <c r="E35" s="52"/>
      <c r="F35" s="52"/>
      <c r="G35" s="52"/>
      <c r="H35" s="52"/>
      <c r="I35" s="52"/>
      <c r="J35" s="52"/>
      <c r="K35" s="52"/>
      <c r="L35" s="52"/>
    </row>
    <row r="36" spans="3:16">
      <c r="C36" s="36"/>
      <c r="E36" s="72"/>
      <c r="F36" s="72"/>
      <c r="G36" s="72"/>
      <c r="H36" s="72"/>
      <c r="I36" s="72"/>
      <c r="J36" s="72"/>
      <c r="L36" s="36"/>
    </row>
    <row r="37" spans="3:16">
      <c r="C37" s="36"/>
      <c r="E37" s="35"/>
      <c r="F37" s="35"/>
      <c r="G37" s="35"/>
      <c r="H37" s="35"/>
      <c r="I37" s="35"/>
      <c r="J37" s="26"/>
      <c r="L37" s="36"/>
    </row>
    <row r="38" spans="3:16">
      <c r="C38" s="36"/>
      <c r="E38" s="35"/>
      <c r="F38" s="35"/>
      <c r="G38" s="35"/>
      <c r="H38" s="35"/>
      <c r="I38" s="35"/>
      <c r="J38" s="35"/>
      <c r="L38" s="36"/>
    </row>
    <row r="39" spans="3:16">
      <c r="C39" s="36"/>
      <c r="E39" s="35"/>
      <c r="F39" s="35"/>
      <c r="G39" s="35"/>
      <c r="H39" s="35"/>
      <c r="I39" s="35"/>
      <c r="J39" s="35"/>
      <c r="L39" s="36"/>
    </row>
    <row r="40" spans="3:16">
      <c r="C40" s="36"/>
      <c r="E40" s="35"/>
      <c r="F40" s="35"/>
      <c r="G40" s="35"/>
      <c r="H40" s="35"/>
      <c r="I40" s="35"/>
      <c r="J40" s="35"/>
      <c r="L40" s="36"/>
    </row>
    <row r="41" spans="3:16">
      <c r="C41" s="36"/>
      <c r="E41" s="35"/>
      <c r="F41" s="35"/>
      <c r="G41" s="35"/>
      <c r="H41" s="35"/>
      <c r="I41" s="35"/>
      <c r="J41" s="35"/>
      <c r="L41" s="36"/>
    </row>
    <row r="42" spans="3:16">
      <c r="C42" s="36"/>
      <c r="E42" s="35"/>
      <c r="F42" s="35"/>
      <c r="G42" s="35"/>
      <c r="H42" s="35"/>
      <c r="I42" s="35"/>
      <c r="J42" s="35"/>
      <c r="L42" s="36"/>
    </row>
    <row r="43" spans="3:16">
      <c r="C43" s="36"/>
      <c r="E43" s="35"/>
      <c r="F43" s="35"/>
      <c r="G43" s="35"/>
      <c r="H43" s="35"/>
      <c r="I43" s="35"/>
      <c r="J43" s="35"/>
      <c r="L43" s="36"/>
    </row>
    <row r="44" spans="3:16">
      <c r="C44" s="36"/>
      <c r="E44" s="35"/>
      <c r="F44" s="35"/>
      <c r="G44" s="35"/>
      <c r="H44" s="35"/>
      <c r="I44" s="35"/>
      <c r="J44" s="35"/>
      <c r="L44" s="36"/>
    </row>
    <row r="45" spans="3:16">
      <c r="C45" s="36"/>
      <c r="E45" s="35"/>
      <c r="F45" s="35"/>
      <c r="G45" s="35"/>
      <c r="H45" s="35"/>
      <c r="I45" s="35"/>
      <c r="J45" s="35"/>
      <c r="L45" s="36"/>
    </row>
    <row r="46" spans="3:16">
      <c r="C46" s="36"/>
      <c r="E46" s="35"/>
      <c r="F46" s="35"/>
      <c r="G46" s="35"/>
      <c r="H46" s="35"/>
      <c r="I46" s="35"/>
      <c r="J46" s="35"/>
      <c r="L46" s="36"/>
    </row>
    <row r="47" spans="3:16">
      <c r="C47" s="36"/>
      <c r="E47" s="35"/>
      <c r="F47" s="35"/>
      <c r="G47" s="35"/>
      <c r="H47" s="35"/>
      <c r="I47" s="35"/>
      <c r="J47" s="35"/>
      <c r="L47" s="36"/>
    </row>
    <row r="48" spans="3:16">
      <c r="C48" s="36"/>
      <c r="E48" s="35"/>
      <c r="F48" s="35"/>
      <c r="G48" s="35"/>
      <c r="H48" s="35"/>
      <c r="I48" s="35"/>
      <c r="J48" s="35"/>
      <c r="L48" s="36"/>
    </row>
    <row r="49" spans="3:12">
      <c r="C49" s="36"/>
      <c r="E49" s="35"/>
      <c r="F49" s="35"/>
      <c r="G49" s="35"/>
      <c r="H49" s="35"/>
      <c r="I49" s="35"/>
      <c r="J49" s="35"/>
      <c r="L49" s="36"/>
    </row>
    <row r="50" spans="3:12">
      <c r="C50" s="36"/>
      <c r="E50" s="35"/>
      <c r="F50" s="35"/>
      <c r="G50" s="35"/>
      <c r="H50" s="35"/>
      <c r="I50" s="35"/>
      <c r="J50" s="35"/>
      <c r="L50" s="36"/>
    </row>
    <row r="51" spans="3:12">
      <c r="C51" s="36"/>
      <c r="E51" s="35"/>
      <c r="F51" s="35"/>
      <c r="G51" s="35"/>
      <c r="H51" s="35"/>
      <c r="I51" s="35"/>
      <c r="J51" s="35"/>
      <c r="L51" s="36"/>
    </row>
    <row r="52" spans="3:12">
      <c r="C52" s="36"/>
      <c r="E52" s="35"/>
      <c r="F52" s="35"/>
      <c r="G52" s="35"/>
      <c r="H52" s="35"/>
      <c r="I52" s="35"/>
      <c r="J52" s="35"/>
      <c r="L52" s="36"/>
    </row>
    <row r="53" spans="3:12">
      <c r="C53" s="36"/>
      <c r="E53" s="35"/>
      <c r="F53" s="35"/>
      <c r="G53" s="35"/>
      <c r="H53" s="35"/>
      <c r="I53" s="35"/>
      <c r="J53" s="35"/>
      <c r="L53" s="36"/>
    </row>
    <row r="54" spans="3:12">
      <c r="C54" s="36"/>
      <c r="E54" s="35"/>
      <c r="F54" s="35"/>
      <c r="G54" s="35"/>
      <c r="H54" s="35"/>
      <c r="I54" s="35"/>
      <c r="J54" s="35"/>
      <c r="L54" s="36"/>
    </row>
    <row r="55" spans="3:12">
      <c r="C55" s="36"/>
      <c r="E55" s="35"/>
      <c r="F55" s="35"/>
      <c r="G55" s="35"/>
      <c r="H55" s="35"/>
      <c r="I55" s="35"/>
      <c r="J55" s="35"/>
      <c r="L55" s="36"/>
    </row>
    <row r="56" spans="3:12">
      <c r="C56" s="36"/>
      <c r="E56" s="35"/>
      <c r="F56" s="35"/>
      <c r="G56" s="35"/>
      <c r="H56" s="35"/>
      <c r="I56" s="35"/>
      <c r="J56" s="35"/>
      <c r="L56" s="36"/>
    </row>
    <row r="57" spans="3:12">
      <c r="C57" s="36"/>
      <c r="E57" s="35"/>
      <c r="F57" s="35"/>
      <c r="G57" s="35"/>
      <c r="H57" s="35"/>
      <c r="I57" s="35"/>
      <c r="J57" s="35"/>
      <c r="L57" s="36"/>
    </row>
    <row r="58" spans="3:12">
      <c r="C58" s="36"/>
      <c r="E58" s="35"/>
      <c r="F58" s="35"/>
      <c r="G58" s="35"/>
      <c r="H58" s="35"/>
      <c r="I58" s="35"/>
      <c r="J58" s="35"/>
      <c r="L58" s="36"/>
    </row>
    <row r="59" spans="3:12">
      <c r="C59" s="36"/>
      <c r="E59" s="35"/>
      <c r="F59" s="35"/>
      <c r="G59" s="35"/>
      <c r="H59" s="35"/>
      <c r="I59" s="35"/>
      <c r="J59" s="35"/>
      <c r="L59" s="36"/>
    </row>
    <row r="60" spans="3:12">
      <c r="C60" s="36"/>
      <c r="E60" s="35"/>
      <c r="F60" s="35"/>
      <c r="G60" s="35"/>
      <c r="H60" s="35"/>
      <c r="I60" s="35"/>
      <c r="J60" s="35"/>
      <c r="L60" s="36"/>
    </row>
    <row r="61" spans="3:12">
      <c r="C61" s="36"/>
      <c r="E61" s="35"/>
      <c r="F61" s="35"/>
      <c r="G61" s="35"/>
      <c r="H61" s="35"/>
      <c r="I61" s="35"/>
      <c r="J61" s="35"/>
      <c r="L61" s="36"/>
    </row>
    <row r="62" spans="3:12">
      <c r="C62" s="36"/>
      <c r="E62" s="35"/>
      <c r="F62" s="35"/>
      <c r="G62" s="35"/>
      <c r="H62" s="35"/>
      <c r="I62" s="35"/>
      <c r="J62" s="35"/>
      <c r="L62" s="36"/>
    </row>
    <row r="63" spans="3:12" ht="10" customHeight="1">
      <c r="C63" s="36"/>
      <c r="D63" s="27"/>
      <c r="E63" s="28"/>
      <c r="F63" s="28"/>
      <c r="G63" s="28"/>
      <c r="H63" s="28"/>
      <c r="I63" s="28"/>
      <c r="J63" s="28"/>
      <c r="K63" s="27"/>
      <c r="L63" s="36"/>
    </row>
    <row r="64" spans="3:12">
      <c r="E64" s="35"/>
      <c r="F64" s="35"/>
      <c r="G64" s="35"/>
      <c r="H64" s="35"/>
      <c r="I64" s="35"/>
      <c r="J64" s="35"/>
    </row>
    <row r="65" spans="3:12">
      <c r="C65" s="43" t="s">
        <v>65</v>
      </c>
      <c r="D65" s="44"/>
      <c r="E65" s="44"/>
      <c r="F65" s="44"/>
      <c r="G65" s="44"/>
      <c r="H65" s="44"/>
      <c r="I65" s="44"/>
      <c r="J65" s="44"/>
      <c r="K65" s="44"/>
      <c r="L65" s="45"/>
    </row>
    <row r="66" spans="3:12">
      <c r="I66" s="31"/>
    </row>
    <row r="67" spans="3:12">
      <c r="H67" s="11"/>
      <c r="I67" s="31"/>
    </row>
    <row r="68" spans="3:12">
      <c r="I68" s="31"/>
    </row>
    <row r="69" spans="3:12">
      <c r="I69" s="31"/>
    </row>
    <row r="70" spans="3:12">
      <c r="I70" s="31"/>
    </row>
    <row r="71" spans="3:12">
      <c r="I71" s="31"/>
    </row>
    <row r="72" spans="3:12">
      <c r="I72" s="31"/>
    </row>
  </sheetData>
  <mergeCells count="44">
    <mergeCell ref="C2:L2"/>
    <mergeCell ref="C3:C22"/>
    <mergeCell ref="L3:L22"/>
    <mergeCell ref="E4:J4"/>
    <mergeCell ref="E5:J5"/>
    <mergeCell ref="D6:K6"/>
    <mergeCell ref="D7:D12"/>
    <mergeCell ref="E7:J7"/>
    <mergeCell ref="K7:K12"/>
    <mergeCell ref="E8:H8"/>
    <mergeCell ref="I8:J8"/>
    <mergeCell ref="E9:H9"/>
    <mergeCell ref="I9:J9"/>
    <mergeCell ref="E10:H10"/>
    <mergeCell ref="I10:J10"/>
    <mergeCell ref="E11:H11"/>
    <mergeCell ref="I11:J11"/>
    <mergeCell ref="E12:J12"/>
    <mergeCell ref="D14:D22"/>
    <mergeCell ref="K14:K22"/>
    <mergeCell ref="E21:I21"/>
    <mergeCell ref="E22:J22"/>
    <mergeCell ref="F14:H14"/>
    <mergeCell ref="F15:H15"/>
    <mergeCell ref="E24:F24"/>
    <mergeCell ref="E23:F23"/>
    <mergeCell ref="F16:H16"/>
    <mergeCell ref="F17:H17"/>
    <mergeCell ref="F19:H19"/>
    <mergeCell ref="E20:J20"/>
    <mergeCell ref="F18:H18"/>
    <mergeCell ref="E25:F25"/>
    <mergeCell ref="E26:F26"/>
    <mergeCell ref="E27:F27"/>
    <mergeCell ref="E28:F28"/>
    <mergeCell ref="E30:F30"/>
    <mergeCell ref="E29:F29"/>
    <mergeCell ref="E31:F31"/>
    <mergeCell ref="E32:F32"/>
    <mergeCell ref="E33:F33"/>
    <mergeCell ref="C65:L65"/>
    <mergeCell ref="E34:J34"/>
    <mergeCell ref="E36:J36"/>
    <mergeCell ref="C35:L35"/>
  </mergeCells>
  <pageMargins left="0.75" right="0.75" top="1" bottom="1" header="0.5" footer="0.5"/>
  <pageSetup orientation="portrait" horizontalDpi="4294967292" verticalDpi="429496729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>
      <selection activeCell="A10" sqref="A10"/>
    </sheetView>
  </sheetViews>
  <sheetFormatPr baseColWidth="10" defaultRowHeight="16"/>
  <cols>
    <col min="1" max="1" width="30.1640625" customWidth="1"/>
  </cols>
  <sheetData>
    <row r="1" spans="1:1">
      <c r="A1" t="s">
        <v>13</v>
      </c>
    </row>
    <row r="2" spans="1:1">
      <c r="A2">
        <v>0</v>
      </c>
    </row>
    <row r="3" spans="1:1">
      <c r="A3">
        <v>1</v>
      </c>
    </row>
    <row r="4" spans="1:1">
      <c r="A4">
        <v>2</v>
      </c>
    </row>
    <row r="5" spans="1:1">
      <c r="A5">
        <v>3</v>
      </c>
    </row>
    <row r="6" spans="1:1">
      <c r="A6">
        <v>4</v>
      </c>
    </row>
    <row r="7" spans="1:1">
      <c r="A7">
        <v>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Intro</vt:lpstr>
      <vt:lpstr>COnocer</vt:lpstr>
      <vt:lpstr>COnstruir</vt:lpstr>
      <vt:lpstr>COnfirmar</vt:lpstr>
      <vt:lpstr>COvencer</vt:lpstr>
      <vt:lpstr>COncertar</vt:lpstr>
      <vt:lpstr>Score</vt:lpstr>
      <vt:lpstr>Lista</vt:lpstr>
    </vt:vector>
  </TitlesOfParts>
  <Manager/>
  <Company>Mind de Colombia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para el cálculo del SCORE - DOSAR</dc:title>
  <dc:subject>Score de una oportunidad de negocio - DOSAR</dc:subject>
  <dc:creator>Carlos Fernando Navarro Peña</dc:creator>
  <cp:keywords>DOSAR, Score</cp:keywords>
  <dc:description/>
  <cp:lastModifiedBy>Carlos Navarro</cp:lastModifiedBy>
  <dcterms:created xsi:type="dcterms:W3CDTF">2014-08-26T16:10:09Z</dcterms:created>
  <dcterms:modified xsi:type="dcterms:W3CDTF">2019-04-02T19:01:44Z</dcterms:modified>
  <cp:category>Venta Consultiva - DOSAR</cp:category>
</cp:coreProperties>
</file>